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IS" sheetId="1" r:id="rId1"/>
    <sheet name="BS" sheetId="2" r:id="rId2"/>
    <sheet name="Equity" sheetId="3" r:id="rId3"/>
    <sheet name="Cashflow" sheetId="4" r:id="rId4"/>
    <sheet name="Note A" sheetId="5" r:id="rId5"/>
    <sheet name="Note B" sheetId="6" r:id="rId6"/>
  </sheets>
  <definedNames/>
  <calcPr fullCalcOnLoad="1"/>
</workbook>
</file>

<file path=xl/sharedStrings.xml><?xml version="1.0" encoding="utf-8"?>
<sst xmlns="http://schemas.openxmlformats.org/spreadsheetml/2006/main" count="454" uniqueCount="303">
  <si>
    <t>PERAK CORPORATION BERHAD</t>
  </si>
  <si>
    <t>QUARTER</t>
  </si>
  <si>
    <t>TO DATE</t>
  </si>
  <si>
    <t>PERIOD</t>
  </si>
  <si>
    <t>31/12/09</t>
  </si>
  <si>
    <t>31/12/08</t>
  </si>
  <si>
    <t>RM'000</t>
  </si>
  <si>
    <t>Revenue</t>
  </si>
  <si>
    <t>Perak Corporation Berhad</t>
  </si>
  <si>
    <t>(Company no. 210915-U)</t>
  </si>
  <si>
    <t>Condensed Consolidated Income Statements</t>
  </si>
  <si>
    <t>For the Twelve-Month Period Ended 31 December 2009</t>
  </si>
  <si>
    <t>(The figures have not been audited)</t>
  </si>
  <si>
    <t>INDIVIDUAL PERIOD</t>
  </si>
  <si>
    <t>CUMULATIVE PERIOD</t>
  </si>
  <si>
    <t>CURRENT</t>
  </si>
  <si>
    <t>PRECEDING</t>
  </si>
  <si>
    <t>YEAR</t>
  </si>
  <si>
    <t xml:space="preserve">CORRESPONDING </t>
  </si>
  <si>
    <t>Note</t>
  </si>
  <si>
    <t>RM '000</t>
  </si>
  <si>
    <t>RM’000</t>
  </si>
  <si>
    <t>Continuing operations</t>
  </si>
  <si>
    <t>A4</t>
  </si>
  <si>
    <t>Cost of sales</t>
  </si>
  <si>
    <t>Gross profit</t>
  </si>
  <si>
    <t>Other operating income</t>
  </si>
  <si>
    <t>Operating expenses</t>
  </si>
  <si>
    <t>Finance costs</t>
  </si>
  <si>
    <t>Share of results of associates</t>
  </si>
  <si>
    <t>Profit before taxation</t>
  </si>
  <si>
    <t>Taxation</t>
  </si>
  <si>
    <t>B5</t>
  </si>
  <si>
    <t xml:space="preserve">Profit for the period for </t>
  </si>
  <si>
    <t>continuing operations</t>
  </si>
  <si>
    <t>Discontinued operation</t>
  </si>
  <si>
    <t>Profit/(Loss) for the period from</t>
  </si>
  <si>
    <t xml:space="preserve"> </t>
  </si>
  <si>
    <t>discontinued operation</t>
  </si>
  <si>
    <t>Profit for the period</t>
  </si>
  <si>
    <t>Attributable to:</t>
  </si>
  <si>
    <t>Equity holders of the parent</t>
  </si>
  <si>
    <t>B13</t>
  </si>
  <si>
    <t>Minority interests</t>
  </si>
  <si>
    <t>Earnings per share attributable</t>
  </si>
  <si>
    <t>to equity holders of the parent:</t>
  </si>
  <si>
    <t>Basic, for profit for the period (sen)</t>
  </si>
  <si>
    <t>Condensed Consolidated Cash Flow Statement</t>
  </si>
  <si>
    <t>12 months ended</t>
  </si>
  <si>
    <t>CASH FLOW FROM OPERATING ACTIVITIES</t>
  </si>
  <si>
    <t>Adjustment for :</t>
  </si>
  <si>
    <t>Non cash items</t>
  </si>
  <si>
    <t>Non operating items (which are investing/financing)</t>
  </si>
  <si>
    <t>Operating profit before working capital changes</t>
  </si>
  <si>
    <t>Working capital changes:</t>
  </si>
  <si>
    <t>Cash generated from operations</t>
  </si>
  <si>
    <t>Other operating expenses paid</t>
  </si>
  <si>
    <t>Net cash generated from operating activities</t>
  </si>
  <si>
    <t>CASH FLOW FROM INVESTING ACTIVITIES</t>
  </si>
  <si>
    <t>Dividend received</t>
  </si>
  <si>
    <t>Interest received</t>
  </si>
  <si>
    <t>Proceeds from disposal of associate</t>
  </si>
  <si>
    <t>Purchase of port facilities</t>
  </si>
  <si>
    <t>Purchase of quoted investment</t>
  </si>
  <si>
    <t>Net cash generated from investing activities</t>
  </si>
  <si>
    <t>CASH FLOW FROM FINANCING ACTIVITIES</t>
  </si>
  <si>
    <t>Interest paid</t>
  </si>
  <si>
    <t>Net decrease in short term borrowings</t>
  </si>
  <si>
    <t>Dividend paid</t>
  </si>
  <si>
    <t>Dividend paid to minority shareholders</t>
  </si>
  <si>
    <t>Repayment of loan and financing facilities</t>
  </si>
  <si>
    <t>Net cash used in financing activities</t>
  </si>
  <si>
    <t>NET INCREASE IN CASH AND CASH EQUIVALENTS</t>
  </si>
  <si>
    <t>Cash and cash equivalents comprise :</t>
  </si>
  <si>
    <t>Cash and bank balances</t>
  </si>
  <si>
    <t xml:space="preserve">Bank balances and deposits pledged for guarantees and other banking </t>
  </si>
  <si>
    <t>facilities granted to certain subsidiaries</t>
  </si>
  <si>
    <t>Condensed Consolidated Statement of Changes in Equity</t>
  </si>
  <si>
    <t>|– Attributable to Equity Holders of the Parent–|</t>
  </si>
  <si>
    <t xml:space="preserve">Minority </t>
  </si>
  <si>
    <t xml:space="preserve">Total </t>
  </si>
  <si>
    <t>Distributable</t>
  </si>
  <si>
    <t>Interests</t>
  </si>
  <si>
    <t>Equity</t>
  </si>
  <si>
    <t xml:space="preserve">Share </t>
  </si>
  <si>
    <t xml:space="preserve">Retained </t>
  </si>
  <si>
    <t>Capital</t>
  </si>
  <si>
    <t>Premium</t>
  </si>
  <si>
    <t>Earnings</t>
  </si>
  <si>
    <t>Total</t>
  </si>
  <si>
    <t>At 1 January 2009</t>
  </si>
  <si>
    <t>Profit for the year</t>
  </si>
  <si>
    <t xml:space="preserve">Dividend paid by a subsidiary </t>
  </si>
  <si>
    <t>to a minority shareholder</t>
  </si>
  <si>
    <t>At 31 December 2009</t>
  </si>
  <si>
    <t>12 months ended 31 December 2008</t>
  </si>
  <si>
    <t>At 1 January 2008</t>
  </si>
  <si>
    <t>At 31 December2008</t>
  </si>
  <si>
    <t>A14</t>
  </si>
  <si>
    <t>Condensed Consolidated Balance Sheet</t>
  </si>
  <si>
    <t>As at 31 December 2009</t>
  </si>
  <si>
    <t>As at</t>
  </si>
  <si>
    <t>NON-CURRENT ASSETS</t>
  </si>
  <si>
    <t>Property, plant and equipment</t>
  </si>
  <si>
    <t>A9</t>
  </si>
  <si>
    <t>Port facilities</t>
  </si>
  <si>
    <t>Prepaid land lease payments</t>
  </si>
  <si>
    <t>Land held for property development</t>
  </si>
  <si>
    <t>Investment in associate</t>
  </si>
  <si>
    <t>Investment in others</t>
  </si>
  <si>
    <t>Intangible assets</t>
  </si>
  <si>
    <t>Deferred tax assets</t>
  </si>
  <si>
    <t>CURRENT ASSETS</t>
  </si>
  <si>
    <t>Property development costs</t>
  </si>
  <si>
    <t>Inventories</t>
  </si>
  <si>
    <t>Trade and other receivables</t>
  </si>
  <si>
    <t>Tax recoverable</t>
  </si>
  <si>
    <t>Other investments</t>
  </si>
  <si>
    <t>B7</t>
  </si>
  <si>
    <t>TOTAL ASSETS</t>
  </si>
  <si>
    <t>EQUITY AND LIABILITIES</t>
  </si>
  <si>
    <t xml:space="preserve">Equity attributable to equity </t>
  </si>
  <si>
    <t>holders of the Company</t>
  </si>
  <si>
    <t>Share capital</t>
  </si>
  <si>
    <t>Share premium</t>
  </si>
  <si>
    <t>Retained earnings</t>
  </si>
  <si>
    <t>Total equity</t>
  </si>
  <si>
    <t>Non-current liabilities</t>
  </si>
  <si>
    <t>Borrowings</t>
  </si>
  <si>
    <t>B9</t>
  </si>
  <si>
    <t>Retirement benefits</t>
  </si>
  <si>
    <t>Deferred tax liabilities</t>
  </si>
  <si>
    <t>Current liabilities</t>
  </si>
  <si>
    <t>Trade and other payables</t>
  </si>
  <si>
    <t>Tax payable</t>
  </si>
  <si>
    <t>Total liabilities</t>
  </si>
  <si>
    <t>TOTAL EQUITIES AND LIABILITIES</t>
  </si>
  <si>
    <t>(Incorporated in Malaysia)</t>
  </si>
  <si>
    <t>A1</t>
  </si>
  <si>
    <t>Basis of Preparation</t>
  </si>
  <si>
    <t>A2</t>
  </si>
  <si>
    <t>Changes in Accounting Policies</t>
  </si>
  <si>
    <t>Effective for</t>
  </si>
  <si>
    <t>financial periods</t>
  </si>
  <si>
    <t>FRSs and IC Interpretations</t>
  </si>
  <si>
    <t>beginning on or after</t>
  </si>
  <si>
    <t>FRS 8: Operating Segments</t>
  </si>
  <si>
    <t>1 July 2009</t>
  </si>
  <si>
    <t>FRS 4: Insurance Contracts</t>
  </si>
  <si>
    <t>1 January 2010</t>
  </si>
  <si>
    <t>FRS 7: Financial Instruments: Disclosures</t>
  </si>
  <si>
    <t>FRS 101:Presentation of Financial Statements</t>
  </si>
  <si>
    <t>FRS 123 :Borrowing Costs (revised)</t>
  </si>
  <si>
    <t>FRS 139 :Financial Instruments:Recognition and Measurement</t>
  </si>
  <si>
    <t xml:space="preserve">Amendments to FRS 1 : First-time Adoption of Financial </t>
  </si>
  <si>
    <t xml:space="preserve"> Reporting Standards</t>
  </si>
  <si>
    <t>Amendments to FRS 2 : Share-based Payment-Vesting Conditions</t>
  </si>
  <si>
    <t xml:space="preserve">  and Cancellations</t>
  </si>
  <si>
    <t xml:space="preserve">Amendments to FRS 127 : Consolidated and Separate Financial </t>
  </si>
  <si>
    <t xml:space="preserve"> Statements: Cost of an Investment in a subsidiary, Joint </t>
  </si>
  <si>
    <t xml:space="preserve"> Controlled Entity or Associate</t>
  </si>
  <si>
    <t>IC Interpretations 9 :Reassessment of Embedded Derivatives</t>
  </si>
  <si>
    <t>Amendments to FRS 132 : Financial Instruments : Presentation</t>
  </si>
  <si>
    <t xml:space="preserve">Amendments to FRS 139 : Financial Instruments : Recognition and </t>
  </si>
  <si>
    <t xml:space="preserve">  Measurement , FRS 7 : Financial Instruments : Disclosures and </t>
  </si>
  <si>
    <t xml:space="preserve">  IC Interpretation 9 : Reassessment of Embedded Derivatives</t>
  </si>
  <si>
    <t>IC Interpretations 10 : Interim Financial Reporting and Impairment</t>
  </si>
  <si>
    <t>IC Interpretations 11 : FRS 2-Group and Treasury Share</t>
  </si>
  <si>
    <t xml:space="preserve">  Transactions</t>
  </si>
  <si>
    <t>IC Interpretations 13 : Customer Loyalty Programmes</t>
  </si>
  <si>
    <t>IC Interpretations 14 : FRS119-The Limit on a Defined Benefit</t>
  </si>
  <si>
    <t xml:space="preserve">  Asset, Minimum Funding Requirements and their Interaction</t>
  </si>
  <si>
    <t>Changes in Accounting Policies (Continued)</t>
  </si>
  <si>
    <t>FRS 1 : First-time Adoption of FRS (revised)</t>
  </si>
  <si>
    <t>1 July 2010</t>
  </si>
  <si>
    <t>FRS 3 : Business Combinations (revised)</t>
  </si>
  <si>
    <t>FRS 127 : Consolidated and Separate Financial Statements (revised)</t>
  </si>
  <si>
    <t>Amendments to FRS 2 Share-based Payment</t>
  </si>
  <si>
    <t>Amendments to FRS 5 Non-current Asset held for Sale and Discontinued</t>
  </si>
  <si>
    <t xml:space="preserve">  Operations</t>
  </si>
  <si>
    <t>Amendments to FRS 138 Intangible Assets</t>
  </si>
  <si>
    <t>IC Interpretations 12: Service Concession Agreements</t>
  </si>
  <si>
    <t>IC Interpretations 15: Agreements for the Construction of Real Estate</t>
  </si>
  <si>
    <t>IC Interpretations 16 Hedges of a Net Investment in a Foreign Operation</t>
  </si>
  <si>
    <t>IC Interpretations 17 Distributions of Non Cash Assets to Owners</t>
  </si>
  <si>
    <t>Amendments to IC Interpretations 9 Reassessment to Embedded Derivatives</t>
  </si>
  <si>
    <t>A3</t>
  </si>
  <si>
    <t>Auditors’ Report on Preceding Annual Financial Statements</t>
  </si>
  <si>
    <t>Segmental Information</t>
  </si>
  <si>
    <t>3 months ended</t>
  </si>
  <si>
    <t>Segment Revenue</t>
  </si>
  <si>
    <t>Revenue from continuing operations:</t>
  </si>
  <si>
    <t>Infrastructure</t>
  </si>
  <si>
    <t>Township development</t>
  </si>
  <si>
    <t>Management services and others</t>
  </si>
  <si>
    <t>Total revenue</t>
  </si>
  <si>
    <t>Eliminations</t>
  </si>
  <si>
    <t>Revenue from discontinued hotel operation</t>
  </si>
  <si>
    <t>Segment Results</t>
  </si>
  <si>
    <t>Results from continuing operations:</t>
  </si>
  <si>
    <t>Results of associates</t>
  </si>
  <si>
    <t>Results from discontinued hotel operation</t>
  </si>
  <si>
    <t>A5</t>
  </si>
  <si>
    <t xml:space="preserve"> Unusual Items due to their Nature, Size or Incidence</t>
  </si>
  <si>
    <t>A6</t>
  </si>
  <si>
    <t xml:space="preserve"> Changes in Estimates</t>
  </si>
  <si>
    <t>A7</t>
  </si>
  <si>
    <t>Comments about Seasonal or Cyclical Factors</t>
  </si>
  <si>
    <t>A8</t>
  </si>
  <si>
    <t>Dividends Paid</t>
  </si>
  <si>
    <t>Carrying Amount of Revalued Assets</t>
  </si>
  <si>
    <t>A10</t>
  </si>
  <si>
    <t>Debt and Equity Securities</t>
  </si>
  <si>
    <t>A11</t>
  </si>
  <si>
    <t>Changes in Composition of the Group</t>
  </si>
  <si>
    <t>A12</t>
  </si>
  <si>
    <t>Capital Commitments</t>
  </si>
  <si>
    <t xml:space="preserve">As at </t>
  </si>
  <si>
    <t>Authorised but not contracted for</t>
  </si>
  <si>
    <t>A13</t>
  </si>
  <si>
    <t>Changes in Contingent Liabilities and Contingent Assets</t>
  </si>
  <si>
    <t>Significant Events</t>
  </si>
  <si>
    <t>The revenue and results of the discontinued hotel oeprations were as follows:</t>
  </si>
  <si>
    <t>Gross Profit</t>
  </si>
  <si>
    <t>Profit/(Loss) from operations</t>
  </si>
  <si>
    <t>Profit/(Loss) for the year</t>
  </si>
  <si>
    <t>Hotel property &amp; prepaid land lease:</t>
  </si>
  <si>
    <t>Costs</t>
  </si>
  <si>
    <t>Accumulated Depreciation</t>
  </si>
  <si>
    <t>Net asset disposed</t>
  </si>
  <si>
    <t>Total disposal proceeds</t>
  </si>
  <si>
    <t>Loss on disposal of the property</t>
  </si>
  <si>
    <t>Disposal proceeds settled by cash</t>
  </si>
  <si>
    <t>A15</t>
  </si>
  <si>
    <t>Subsequent events</t>
  </si>
  <si>
    <t>B1</t>
  </si>
  <si>
    <t>Performance Review</t>
  </si>
  <si>
    <t>B2</t>
  </si>
  <si>
    <t>Comment on Material Change in Profit Before Taxation</t>
  </si>
  <si>
    <t>B3</t>
  </si>
  <si>
    <t>Commentary on Prospects</t>
  </si>
  <si>
    <t>B4</t>
  </si>
  <si>
    <t>Profit Forecast or Profit Guarantee</t>
  </si>
  <si>
    <t>The taxation charge for the Group comprises:</t>
  </si>
  <si>
    <t xml:space="preserve">3 months ended </t>
  </si>
  <si>
    <t xml:space="preserve">12 months ended </t>
  </si>
  <si>
    <t xml:space="preserve">RM’000 </t>
  </si>
  <si>
    <t>Current tax</t>
  </si>
  <si>
    <t xml:space="preserve">Deferred tax </t>
  </si>
  <si>
    <t>B6</t>
  </si>
  <si>
    <t>Sale of Unquoted Investments and Properties</t>
  </si>
  <si>
    <t>Quoted Securities</t>
  </si>
  <si>
    <t xml:space="preserve">Movements of quoted securities in the current financial period were as follows: </t>
  </si>
  <si>
    <t>31/12/2008</t>
  </si>
  <si>
    <t>Purchase of quoted unit trusts</t>
  </si>
  <si>
    <t>Loss on disposal of quoted associate</t>
  </si>
  <si>
    <t>At book value</t>
  </si>
  <si>
    <t>At market value</t>
  </si>
  <si>
    <t>B8</t>
  </si>
  <si>
    <t>Corporate Proposals</t>
  </si>
  <si>
    <t>There are no corporate proposals announced and not completed as at the date of this announcement.</t>
  </si>
  <si>
    <t>31/12/2009</t>
  </si>
  <si>
    <t>(a)</t>
  </si>
  <si>
    <t>Short term borrowings</t>
  </si>
  <si>
    <t>Secured :</t>
  </si>
  <si>
    <t>Hire purchase and lease</t>
  </si>
  <si>
    <t>Bai Bithaman Ajil Islamic Debt Securities (BaIDS)</t>
  </si>
  <si>
    <t>Unsecured :</t>
  </si>
  <si>
    <t>Revolving credits</t>
  </si>
  <si>
    <t>(b)</t>
  </si>
  <si>
    <t>Long term borrowings</t>
  </si>
  <si>
    <t>Total borrowings</t>
  </si>
  <si>
    <t>(c)</t>
  </si>
  <si>
    <t>Currency</t>
  </si>
  <si>
    <t>B10</t>
  </si>
  <si>
    <t>Off Balance Sheet Financial Instruments</t>
  </si>
  <si>
    <t>B11</t>
  </si>
  <si>
    <t>Changes in Material Litigation</t>
  </si>
  <si>
    <t>B12</t>
  </si>
  <si>
    <t>Dividend Payable</t>
  </si>
  <si>
    <t>Earnings Per Share</t>
  </si>
  <si>
    <t>Profit attributable to ordinary equity</t>
  </si>
  <si>
    <t xml:space="preserve">    holders of the parent (RM'000)</t>
  </si>
  <si>
    <t>Weighted average number of</t>
  </si>
  <si>
    <t xml:space="preserve">    ordinary shares in issue ('000)</t>
  </si>
  <si>
    <t>Basic earnings per share (sen)</t>
  </si>
  <si>
    <t>B14</t>
  </si>
  <si>
    <t>Authorisation for Issue</t>
  </si>
  <si>
    <t>By Order of the Board</t>
  </si>
  <si>
    <t>Cheai Weng Hoong</t>
  </si>
  <si>
    <t>Company Secretary</t>
  </si>
  <si>
    <t>Ipoh</t>
  </si>
  <si>
    <t>Date: 25 February 2010</t>
  </si>
  <si>
    <t xml:space="preserve">Profit before taxation </t>
  </si>
  <si>
    <t>Increase in current assets</t>
  </si>
  <si>
    <t>Decrease/(Increase) in current liabilities</t>
  </si>
  <si>
    <t>Purchase of property, plant &amp; equipment ("PPE)</t>
  </si>
  <si>
    <t>Proceeds from disposal of PPE and prepaid leasehold land</t>
  </si>
  <si>
    <t>CASH AND CASH EQUIVALENTS AT BEGINNING OF YEAR</t>
  </si>
  <si>
    <t>CASH AND CASH EQUIVALENTS AT END OF YEAR</t>
  </si>
  <si>
    <t xml:space="preserve">31/12/08 </t>
  </si>
  <si>
    <t>(Restated)</t>
  </si>
  <si>
    <t>Restated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</si>
</sst>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 #,##0.0_);_(* \(#,##0.0\);_(* &quot;-&quot;??_);_(@_)"/>
    <numFmt numFmtId="167" formatCode="_-* #,##0.00_-;\-* #,##0.00_-;_-* &quot;-&quot;??_-;_-@_-"/>
    <numFmt numFmtId="168" formatCode="_(* #,##0.00_);_(* \(#,##0.00\);_(* &quot;-&quot;_);_(@_)"/>
    <numFmt numFmtId="169" formatCode="_(* #,##0.0_);_(* \(#,##0.0\);_(* &quot;-&quot;_);_(@_)"/>
    <numFmt numFmtId="170" formatCode="0.0"/>
  </numFmts>
  <fonts count="16">
    <font>
      <sz val="10"/>
      <name val="Arial"/>
      <family val="0"/>
    </font>
    <font>
      <b/>
      <sz val="10"/>
      <name val="Arial"/>
      <family val="2"/>
    </font>
    <font>
      <sz val="12"/>
      <name val="Helv"/>
      <family val="0"/>
    </font>
    <font>
      <sz val="8"/>
      <name val="Arial"/>
      <family val="0"/>
    </font>
    <font>
      <sz val="11"/>
      <name val="Arial"/>
      <family val="2"/>
    </font>
    <font>
      <b/>
      <sz val="11"/>
      <name val="Trebuchet MS"/>
      <family val="2"/>
    </font>
    <font>
      <sz val="11"/>
      <name val="Trebuchet MS"/>
      <family val="2"/>
    </font>
    <font>
      <sz val="10"/>
      <name val="Trebuchet MS"/>
      <family val="2"/>
    </font>
    <font>
      <b/>
      <u val="single"/>
      <sz val="11"/>
      <name val="Trebuchet MS"/>
      <family val="2"/>
    </font>
    <font>
      <b/>
      <sz val="11"/>
      <name val="Arial"/>
      <family val="2"/>
    </font>
    <font>
      <u val="single"/>
      <sz val="11"/>
      <name val="Trebuchet MS"/>
      <family val="2"/>
    </font>
    <font>
      <b/>
      <sz val="10"/>
      <color indexed="9"/>
      <name val="Arial"/>
      <family val="2"/>
    </font>
    <font>
      <sz val="10"/>
      <color indexed="8"/>
      <name val="Arial"/>
      <family val="2"/>
    </font>
    <font>
      <sz val="11"/>
      <name val="Garamond"/>
      <family val="1"/>
    </font>
    <font>
      <sz val="11"/>
      <color indexed="10"/>
      <name val="Arial"/>
      <family val="2"/>
    </font>
    <font>
      <u val="single"/>
      <sz val="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22">
    <xf numFmtId="164"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0" fontId="13" fillId="0" borderId="0">
      <alignment/>
      <protection/>
    </xf>
    <xf numFmtId="9" fontId="0" fillId="0" borderId="0" applyFont="0" applyFill="0" applyBorder="0" applyAlignment="0" applyProtection="0"/>
  </cellStyleXfs>
  <cellXfs count="134">
    <xf numFmtId="0" fontId="0" fillId="0" borderId="0" xfId="0" applyAlignment="1">
      <alignment/>
    </xf>
    <xf numFmtId="164" fontId="1" fillId="0" borderId="0" xfId="0" applyFont="1" applyAlignment="1">
      <alignment/>
    </xf>
    <xf numFmtId="164" fontId="5" fillId="0" borderId="0" xfId="0" applyFont="1" applyAlignment="1">
      <alignment/>
    </xf>
    <xf numFmtId="164" fontId="6" fillId="0" borderId="0" xfId="0" applyFont="1" applyAlignment="1">
      <alignment/>
    </xf>
    <xf numFmtId="164" fontId="6" fillId="0" borderId="0" xfId="0" applyFont="1" applyAlignment="1">
      <alignment horizontal="center"/>
    </xf>
    <xf numFmtId="164" fontId="7" fillId="0" borderId="0" xfId="0" applyFont="1" applyAlignment="1">
      <alignment/>
    </xf>
    <xf numFmtId="164" fontId="5" fillId="0" borderId="0" xfId="0" applyFont="1" applyAlignment="1">
      <alignment horizontal="center"/>
    </xf>
    <xf numFmtId="16" fontId="5" fillId="0" borderId="0" xfId="0" applyNumberFormat="1" applyFont="1" applyAlignment="1">
      <alignment horizontal="center"/>
    </xf>
    <xf numFmtId="14" fontId="5" fillId="0" borderId="0" xfId="0" applyNumberFormat="1" applyFont="1" applyAlignment="1">
      <alignment horizontal="center"/>
    </xf>
    <xf numFmtId="14" fontId="5" fillId="0" borderId="0" xfId="0" applyNumberFormat="1" applyFont="1" applyAlignment="1" quotePrefix="1">
      <alignment horizontal="center"/>
    </xf>
    <xf numFmtId="164" fontId="8" fillId="0" borderId="0" xfId="0" applyFont="1" applyAlignment="1">
      <alignment/>
    </xf>
    <xf numFmtId="41" fontId="6" fillId="0" borderId="0" xfId="0" applyNumberFormat="1" applyFont="1" applyAlignment="1">
      <alignment horizontal="center"/>
    </xf>
    <xf numFmtId="41" fontId="6" fillId="0" borderId="0" xfId="0" applyNumberFormat="1" applyFont="1" applyBorder="1" applyAlignment="1">
      <alignment horizontal="center"/>
    </xf>
    <xf numFmtId="3" fontId="6" fillId="0" borderId="0" xfId="0" applyNumberFormat="1" applyFont="1" applyAlignment="1">
      <alignment/>
    </xf>
    <xf numFmtId="41" fontId="6" fillId="0" borderId="1" xfId="0" applyNumberFormat="1" applyFont="1" applyBorder="1" applyAlignment="1">
      <alignment horizontal="center"/>
    </xf>
    <xf numFmtId="3" fontId="5" fillId="0" borderId="0" xfId="0" applyNumberFormat="1" applyFont="1" applyAlignment="1">
      <alignment/>
    </xf>
    <xf numFmtId="41" fontId="6" fillId="0" borderId="0" xfId="0" applyNumberFormat="1" applyFont="1" applyFill="1" applyAlignment="1">
      <alignment horizontal="center"/>
    </xf>
    <xf numFmtId="41" fontId="6" fillId="0" borderId="0" xfId="0" applyNumberFormat="1" applyFont="1" applyFill="1" applyBorder="1" applyAlignment="1">
      <alignment horizontal="center"/>
    </xf>
    <xf numFmtId="41" fontId="6" fillId="0" borderId="1" xfId="0" applyNumberFormat="1" applyFont="1" applyFill="1" applyBorder="1" applyAlignment="1">
      <alignment horizontal="center"/>
    </xf>
    <xf numFmtId="41" fontId="6" fillId="0" borderId="0" xfId="0" applyNumberFormat="1" applyFont="1" applyAlignment="1">
      <alignment/>
    </xf>
    <xf numFmtId="41" fontId="6" fillId="0" borderId="2" xfId="0" applyNumberFormat="1" applyFont="1" applyBorder="1" applyAlignment="1">
      <alignment horizontal="center"/>
    </xf>
    <xf numFmtId="41" fontId="6" fillId="0" borderId="3" xfId="0" applyNumberFormat="1" applyFont="1" applyBorder="1" applyAlignment="1">
      <alignment horizontal="center"/>
    </xf>
    <xf numFmtId="168" fontId="6" fillId="0" borderId="4" xfId="0" applyNumberFormat="1" applyFont="1" applyFill="1" applyBorder="1" applyAlignment="1">
      <alignment horizontal="center"/>
    </xf>
    <xf numFmtId="168" fontId="6" fillId="0" borderId="0" xfId="0" applyNumberFormat="1" applyFont="1" applyAlignment="1">
      <alignment horizontal="center"/>
    </xf>
    <xf numFmtId="168" fontId="6" fillId="0" borderId="4" xfId="0" applyNumberFormat="1" applyFont="1" applyBorder="1" applyAlignment="1">
      <alignment horizontal="center"/>
    </xf>
    <xf numFmtId="169" fontId="6" fillId="0" borderId="0" xfId="0" applyNumberFormat="1" applyFont="1" applyBorder="1" applyAlignment="1">
      <alignment horizontal="center"/>
    </xf>
    <xf numFmtId="164" fontId="9" fillId="0" borderId="0" xfId="0" applyFont="1" applyFill="1" applyAlignment="1">
      <alignment/>
    </xf>
    <xf numFmtId="164" fontId="4" fillId="0" borderId="0" xfId="0" applyFont="1" applyFill="1" applyAlignment="1">
      <alignment/>
    </xf>
    <xf numFmtId="164" fontId="9" fillId="0" borderId="0" xfId="0" applyFont="1" applyFill="1" applyAlignment="1">
      <alignment horizontal="center"/>
    </xf>
    <xf numFmtId="41" fontId="4" fillId="0" borderId="0" xfId="0" applyNumberFormat="1" applyFont="1" applyFill="1" applyAlignment="1">
      <alignment/>
    </xf>
    <xf numFmtId="41" fontId="4" fillId="0" borderId="1" xfId="0" applyNumberFormat="1" applyFont="1" applyFill="1" applyBorder="1" applyAlignment="1">
      <alignment/>
    </xf>
    <xf numFmtId="41" fontId="4" fillId="0" borderId="2" xfId="0" applyNumberFormat="1" applyFont="1" applyFill="1" applyBorder="1" applyAlignment="1">
      <alignment/>
    </xf>
    <xf numFmtId="41" fontId="4" fillId="0" borderId="0" xfId="0" applyNumberFormat="1" applyFont="1" applyFill="1" applyBorder="1" applyAlignment="1">
      <alignment/>
    </xf>
    <xf numFmtId="41" fontId="4" fillId="0" borderId="3" xfId="0" applyNumberFormat="1" applyFont="1" applyFill="1" applyBorder="1" applyAlignment="1">
      <alignment/>
    </xf>
    <xf numFmtId="164" fontId="5" fillId="0" borderId="0" xfId="0" applyFont="1" applyAlignment="1">
      <alignment horizontal="right"/>
    </xf>
    <xf numFmtId="41" fontId="6" fillId="0" borderId="0" xfId="0" applyNumberFormat="1" applyFont="1" applyBorder="1" applyAlignment="1">
      <alignment/>
    </xf>
    <xf numFmtId="41" fontId="6" fillId="0" borderId="1" xfId="0" applyNumberFormat="1" applyFont="1" applyBorder="1" applyAlignment="1">
      <alignment/>
    </xf>
    <xf numFmtId="41" fontId="6" fillId="0" borderId="4" xfId="0" applyNumberFormat="1" applyFont="1" applyBorder="1" applyAlignment="1">
      <alignment/>
    </xf>
    <xf numFmtId="164" fontId="10" fillId="0" borderId="0" xfId="0" applyFont="1" applyAlignment="1">
      <alignment/>
    </xf>
    <xf numFmtId="164" fontId="9" fillId="0" borderId="0" xfId="0" applyFont="1" applyAlignment="1">
      <alignment/>
    </xf>
    <xf numFmtId="164" fontId="4" fillId="0" borderId="0" xfId="0" applyFont="1" applyAlignment="1">
      <alignment/>
    </xf>
    <xf numFmtId="164" fontId="4" fillId="0" borderId="0" xfId="0" applyFont="1" applyAlignment="1">
      <alignment horizontal="center"/>
    </xf>
    <xf numFmtId="164" fontId="0" fillId="0" borderId="0" xfId="0" applyFont="1" applyAlignment="1">
      <alignment/>
    </xf>
    <xf numFmtId="164" fontId="9" fillId="0" borderId="0" xfId="0" applyFont="1" applyAlignment="1">
      <alignment horizontal="center"/>
    </xf>
    <xf numFmtId="164" fontId="9" fillId="0" borderId="0" xfId="0" applyFont="1" applyAlignment="1">
      <alignment horizontal="right"/>
    </xf>
    <xf numFmtId="41" fontId="4" fillId="0" borderId="0" xfId="0" applyNumberFormat="1" applyFont="1" applyAlignment="1">
      <alignment/>
    </xf>
    <xf numFmtId="41" fontId="4" fillId="0" borderId="2" xfId="0" applyNumberFormat="1" applyFont="1" applyBorder="1" applyAlignment="1">
      <alignment/>
    </xf>
    <xf numFmtId="41" fontId="4" fillId="0" borderId="0" xfId="0" applyNumberFormat="1" applyFont="1" applyBorder="1" applyAlignment="1">
      <alignment/>
    </xf>
    <xf numFmtId="41" fontId="4" fillId="0" borderId="1" xfId="0" applyNumberFormat="1" applyFont="1" applyBorder="1" applyAlignment="1">
      <alignment/>
    </xf>
    <xf numFmtId="41" fontId="4" fillId="0" borderId="3" xfId="0" applyNumberFormat="1" applyFont="1" applyBorder="1" applyAlignment="1">
      <alignment/>
    </xf>
    <xf numFmtId="41" fontId="4" fillId="0" borderId="4" xfId="0" applyNumberFormat="1" applyFont="1" applyBorder="1" applyAlignment="1">
      <alignment/>
    </xf>
    <xf numFmtId="164" fontId="1" fillId="0" borderId="0" xfId="0" applyFont="1" applyFill="1" applyAlignment="1">
      <alignment/>
    </xf>
    <xf numFmtId="164" fontId="0" fillId="0" borderId="0" xfId="0" applyFont="1" applyFill="1" applyAlignment="1">
      <alignment/>
    </xf>
    <xf numFmtId="164" fontId="0" fillId="0" borderId="0" xfId="0" applyFont="1" applyFill="1" applyAlignment="1">
      <alignment horizontal="justify"/>
    </xf>
    <xf numFmtId="0" fontId="1" fillId="0" borderId="0" xfId="20" applyFont="1" applyBorder="1" applyAlignment="1">
      <alignment vertical="center"/>
      <protection/>
    </xf>
    <xf numFmtId="0" fontId="0" fillId="0" borderId="0" xfId="20" applyFont="1" applyAlignment="1">
      <alignment vertical="center"/>
      <protection/>
    </xf>
    <xf numFmtId="41" fontId="1" fillId="0" borderId="0" xfId="20" applyNumberFormat="1" applyFont="1" applyBorder="1" applyAlignment="1">
      <alignment horizontal="right" vertical="center"/>
      <protection/>
    </xf>
    <xf numFmtId="41" fontId="4" fillId="0" borderId="0" xfId="15" applyNumberFormat="1" applyFont="1" applyAlignment="1">
      <alignment vertical="center"/>
    </xf>
    <xf numFmtId="41" fontId="9" fillId="0" borderId="0" xfId="20" applyNumberFormat="1" applyFont="1" applyBorder="1" applyAlignment="1">
      <alignment horizontal="right" vertical="center"/>
      <protection/>
    </xf>
    <xf numFmtId="41" fontId="4" fillId="0" borderId="0" xfId="20" applyNumberFormat="1" applyFont="1" applyFill="1" applyAlignment="1">
      <alignment vertical="center"/>
      <protection/>
    </xf>
    <xf numFmtId="0" fontId="4" fillId="0" borderId="0" xfId="20" applyFont="1" applyAlignment="1">
      <alignment vertical="center"/>
      <protection/>
    </xf>
    <xf numFmtId="0" fontId="1" fillId="0" borderId="0" xfId="20" applyNumberFormat="1" applyFont="1" applyBorder="1" applyAlignment="1">
      <alignment vertical="center"/>
      <protection/>
    </xf>
    <xf numFmtId="0" fontId="0" fillId="0" borderId="0" xfId="20" applyNumberFormat="1" applyFont="1" applyBorder="1" applyAlignment="1">
      <alignment vertical="center"/>
      <protection/>
    </xf>
    <xf numFmtId="0" fontId="0" fillId="0" borderId="0" xfId="20" applyFont="1" applyBorder="1" applyAlignment="1">
      <alignment vertical="center"/>
      <protection/>
    </xf>
    <xf numFmtId="0" fontId="4" fillId="0" borderId="0" xfId="20" applyFont="1" applyFill="1" applyAlignment="1">
      <alignment vertical="center"/>
      <protection/>
    </xf>
    <xf numFmtId="41" fontId="4" fillId="0" borderId="0" xfId="20" applyNumberFormat="1" applyFont="1" applyBorder="1" applyAlignment="1" quotePrefix="1">
      <alignment horizontal="right" vertical="center"/>
      <protection/>
    </xf>
    <xf numFmtId="0" fontId="0" fillId="0" borderId="0" xfId="20" applyNumberFormat="1" applyFont="1" applyBorder="1" applyAlignment="1">
      <alignment vertical="top"/>
      <protection/>
    </xf>
    <xf numFmtId="0" fontId="0" fillId="0" borderId="0" xfId="19" applyFont="1" applyFill="1" applyBorder="1" applyAlignment="1">
      <alignment/>
      <protection/>
    </xf>
    <xf numFmtId="0" fontId="0" fillId="0" borderId="0" xfId="20" applyFont="1" applyBorder="1" applyAlignment="1">
      <alignment vertical="top"/>
      <protection/>
    </xf>
    <xf numFmtId="43" fontId="0" fillId="0" borderId="0" xfId="15" applyFont="1" applyBorder="1" applyAlignment="1" quotePrefix="1">
      <alignment horizontal="right" vertical="top"/>
    </xf>
    <xf numFmtId="0" fontId="4" fillId="0" borderId="0" xfId="20" applyFont="1" applyAlignment="1">
      <alignment/>
      <protection/>
    </xf>
    <xf numFmtId="41" fontId="4" fillId="0" borderId="0" xfId="20" applyNumberFormat="1" applyFont="1" applyBorder="1" applyAlignment="1" quotePrefix="1">
      <alignment vertical="top"/>
      <protection/>
    </xf>
    <xf numFmtId="41" fontId="9" fillId="0" borderId="0" xfId="20" applyNumberFormat="1" applyFont="1" applyBorder="1" applyAlignment="1">
      <alignment vertical="top"/>
      <protection/>
    </xf>
    <xf numFmtId="41" fontId="0" fillId="0" borderId="0" xfId="20" applyNumberFormat="1" applyFont="1" applyBorder="1" applyAlignment="1">
      <alignment vertical="top"/>
      <protection/>
    </xf>
    <xf numFmtId="41" fontId="4" fillId="0" borderId="0" xfId="20" applyNumberFormat="1" applyFont="1" applyFill="1" applyAlignment="1">
      <alignment vertical="top"/>
      <protection/>
    </xf>
    <xf numFmtId="0" fontId="4" fillId="0" borderId="0" xfId="20" applyFont="1" applyFill="1" applyAlignment="1">
      <alignment vertical="top"/>
      <protection/>
    </xf>
    <xf numFmtId="0" fontId="4" fillId="0" borderId="0" xfId="20" applyFont="1" applyAlignment="1">
      <alignment vertical="top"/>
      <protection/>
    </xf>
    <xf numFmtId="41" fontId="4" fillId="0" borderId="0" xfId="15" applyNumberFormat="1" applyFont="1" applyAlignment="1">
      <alignment vertical="top"/>
    </xf>
    <xf numFmtId="41" fontId="4" fillId="0" borderId="0" xfId="20" applyNumberFormat="1" applyFont="1" applyAlignment="1">
      <alignment vertical="top"/>
      <protection/>
    </xf>
    <xf numFmtId="15" fontId="0" fillId="0" borderId="0" xfId="20" applyNumberFormat="1" applyFont="1" applyFill="1" applyAlignment="1" quotePrefix="1">
      <alignment horizontal="right" vertical="top"/>
      <protection/>
    </xf>
    <xf numFmtId="41" fontId="0" fillId="0" borderId="0" xfId="20" applyNumberFormat="1" applyFont="1" applyBorder="1" applyAlignment="1" quotePrefix="1">
      <alignment vertical="top"/>
      <protection/>
    </xf>
    <xf numFmtId="41" fontId="14" fillId="0" borderId="0" xfId="15" applyNumberFormat="1" applyFont="1" applyAlignment="1">
      <alignment vertical="top"/>
    </xf>
    <xf numFmtId="41" fontId="14" fillId="0" borderId="0" xfId="20" applyNumberFormat="1" applyFont="1" applyFill="1" applyAlignment="1">
      <alignment vertical="top"/>
      <protection/>
    </xf>
    <xf numFmtId="0" fontId="14" fillId="0" borderId="0" xfId="20" applyFont="1" applyFill="1" applyAlignment="1">
      <alignment vertical="top"/>
      <protection/>
    </xf>
    <xf numFmtId="0" fontId="0" fillId="0" borderId="0" xfId="20" applyNumberFormat="1" applyFont="1" applyFill="1" applyBorder="1" applyAlignment="1">
      <alignment vertical="center"/>
      <protection/>
    </xf>
    <xf numFmtId="0" fontId="0" fillId="0" borderId="0" xfId="20" applyFont="1" applyFill="1" applyBorder="1" applyAlignment="1">
      <alignment vertical="center"/>
      <protection/>
    </xf>
    <xf numFmtId="165" fontId="14" fillId="0" borderId="0" xfId="15" applyNumberFormat="1" applyFont="1" applyFill="1" applyAlignment="1">
      <alignment vertical="center"/>
    </xf>
    <xf numFmtId="0" fontId="14" fillId="0" borderId="0" xfId="20" applyFont="1" applyFill="1" applyAlignment="1">
      <alignment vertical="center"/>
      <protection/>
    </xf>
    <xf numFmtId="41" fontId="14" fillId="0" borderId="0" xfId="20" applyNumberFormat="1" applyFont="1" applyFill="1" applyBorder="1" applyAlignment="1" quotePrefix="1">
      <alignment vertical="center"/>
      <protection/>
    </xf>
    <xf numFmtId="0" fontId="0" fillId="0" borderId="0" xfId="20" applyFont="1" applyFill="1" applyAlignment="1">
      <alignment horizontal="right" vertical="center"/>
      <protection/>
    </xf>
    <xf numFmtId="164" fontId="1" fillId="0" borderId="0" xfId="0" applyFont="1" applyFill="1" applyAlignment="1">
      <alignment horizontal="right"/>
    </xf>
    <xf numFmtId="41" fontId="0" fillId="0" borderId="0" xfId="0" applyNumberFormat="1" applyFont="1" applyFill="1" applyAlignment="1">
      <alignment/>
    </xf>
    <xf numFmtId="41" fontId="0" fillId="0" borderId="1" xfId="0" applyNumberFormat="1" applyFont="1" applyFill="1" applyBorder="1" applyAlignment="1">
      <alignment/>
    </xf>
    <xf numFmtId="41" fontId="0" fillId="0" borderId="0" xfId="0" applyNumberFormat="1" applyFont="1" applyFill="1" applyBorder="1" applyAlignment="1">
      <alignment/>
    </xf>
    <xf numFmtId="41" fontId="0" fillId="0" borderId="3" xfId="0" applyNumberFormat="1" applyFont="1" applyFill="1" applyBorder="1" applyAlignment="1">
      <alignment/>
    </xf>
    <xf numFmtId="41" fontId="0" fillId="0" borderId="4" xfId="0" applyNumberFormat="1" applyFont="1" applyFill="1" applyBorder="1" applyAlignment="1">
      <alignment/>
    </xf>
    <xf numFmtId="164" fontId="0" fillId="0" borderId="0" xfId="0" applyNumberFormat="1" applyFont="1" applyFill="1" applyAlignment="1">
      <alignment/>
    </xf>
    <xf numFmtId="41" fontId="0" fillId="0" borderId="4"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0" xfId="0" applyNumberFormat="1" applyFont="1" applyFill="1" applyAlignment="1">
      <alignment/>
    </xf>
    <xf numFmtId="41" fontId="0" fillId="0" borderId="0" xfId="15" applyNumberFormat="1" applyFont="1" applyAlignment="1">
      <alignment/>
    </xf>
    <xf numFmtId="41" fontId="0" fillId="0" borderId="1" xfId="15" applyNumberFormat="1" applyFont="1" applyBorder="1" applyAlignment="1">
      <alignment/>
    </xf>
    <xf numFmtId="41" fontId="0" fillId="0" borderId="0" xfId="15" applyNumberFormat="1" applyFont="1" applyBorder="1" applyAlignment="1">
      <alignment/>
    </xf>
    <xf numFmtId="41" fontId="0" fillId="0" borderId="2" xfId="0" applyNumberFormat="1" applyFont="1" applyFill="1" applyBorder="1" applyAlignment="1">
      <alignment/>
    </xf>
    <xf numFmtId="41" fontId="0" fillId="0" borderId="2" xfId="15" applyNumberFormat="1" applyFont="1" applyBorder="1" applyAlignment="1">
      <alignment/>
    </xf>
    <xf numFmtId="165" fontId="0" fillId="0" borderId="0" xfId="15" applyNumberFormat="1" applyFont="1" applyAlignment="1">
      <alignment/>
    </xf>
    <xf numFmtId="165" fontId="0" fillId="0" borderId="1" xfId="15" applyNumberFormat="1" applyFont="1" applyBorder="1" applyAlignment="1">
      <alignment/>
    </xf>
    <xf numFmtId="165" fontId="0" fillId="0" borderId="5" xfId="15" applyNumberFormat="1" applyFont="1" applyBorder="1" applyAlignment="1">
      <alignment/>
    </xf>
    <xf numFmtId="165" fontId="0" fillId="0" borderId="6" xfId="15" applyNumberFormat="1" applyFont="1" applyBorder="1" applyAlignment="1">
      <alignment/>
    </xf>
    <xf numFmtId="164" fontId="1" fillId="0" borderId="0" xfId="0" applyFont="1" applyBorder="1" applyAlignment="1">
      <alignment horizontal="left"/>
    </xf>
    <xf numFmtId="164" fontId="1" fillId="0" borderId="0" xfId="0" applyFont="1" applyBorder="1" applyAlignment="1">
      <alignment/>
    </xf>
    <xf numFmtId="164" fontId="0" fillId="0" borderId="0" xfId="0" applyFont="1" applyBorder="1" applyAlignment="1">
      <alignment/>
    </xf>
    <xf numFmtId="164" fontId="1" fillId="0" borderId="0" xfId="0" applyFont="1" applyAlignment="1">
      <alignment horizontal="left"/>
    </xf>
    <xf numFmtId="164" fontId="1" fillId="0" borderId="0" xfId="0" applyFont="1" applyBorder="1" applyAlignment="1">
      <alignment horizontal="right"/>
    </xf>
    <xf numFmtId="164" fontId="0" fillId="0" borderId="0" xfId="0" applyFont="1" applyBorder="1" applyAlignment="1">
      <alignment horizontal="right"/>
    </xf>
    <xf numFmtId="164" fontId="1" fillId="0" borderId="0" xfId="0" applyFont="1" applyAlignment="1">
      <alignment horizontal="right"/>
    </xf>
    <xf numFmtId="164" fontId="0" fillId="0" borderId="0" xfId="0" applyFont="1" applyAlignment="1">
      <alignment horizontal="right"/>
    </xf>
    <xf numFmtId="41" fontId="0" fillId="0" borderId="0" xfId="0" applyNumberFormat="1" applyFont="1" applyAlignment="1">
      <alignment/>
    </xf>
    <xf numFmtId="41" fontId="0" fillId="0" borderId="1" xfId="0" applyNumberFormat="1" applyFont="1" applyBorder="1" applyAlignment="1">
      <alignment/>
    </xf>
    <xf numFmtId="41" fontId="0" fillId="0" borderId="2" xfId="0" applyNumberFormat="1" applyFont="1" applyBorder="1" applyAlignment="1">
      <alignment/>
    </xf>
    <xf numFmtId="164" fontId="0" fillId="0" borderId="0" xfId="0" applyFont="1" applyFill="1" applyBorder="1" applyAlignment="1">
      <alignment/>
    </xf>
    <xf numFmtId="41" fontId="0" fillId="0" borderId="0" xfId="0" applyNumberFormat="1" applyFont="1" applyBorder="1" applyAlignment="1">
      <alignment/>
    </xf>
    <xf numFmtId="164" fontId="0" fillId="0" borderId="0" xfId="0" applyFont="1" applyBorder="1" applyAlignment="1">
      <alignment horizontal="center"/>
    </xf>
    <xf numFmtId="41" fontId="0" fillId="0" borderId="1" xfId="0" applyNumberFormat="1" applyFont="1" applyFill="1" applyBorder="1" applyAlignment="1" quotePrefix="1">
      <alignment horizontal="right"/>
    </xf>
    <xf numFmtId="41" fontId="0" fillId="0" borderId="4" xfId="0" applyNumberFormat="1" applyFont="1" applyBorder="1" applyAlignment="1">
      <alignment/>
    </xf>
    <xf numFmtId="164" fontId="15" fillId="0" borderId="0" xfId="0" applyFont="1" applyAlignment="1">
      <alignment/>
    </xf>
    <xf numFmtId="41" fontId="0" fillId="0" borderId="3" xfId="0" applyNumberFormat="1" applyFont="1" applyBorder="1" applyAlignment="1">
      <alignment/>
    </xf>
    <xf numFmtId="2" fontId="0" fillId="0" borderId="1" xfId="0" applyNumberFormat="1" applyFont="1" applyBorder="1" applyAlignment="1">
      <alignment/>
    </xf>
    <xf numFmtId="164" fontId="1" fillId="0" borderId="0" xfId="0" applyFont="1" applyAlignment="1">
      <alignment horizontal="center"/>
    </xf>
    <xf numFmtId="164" fontId="0" fillId="0" borderId="0" xfId="0" applyFont="1" applyFill="1" applyAlignment="1">
      <alignment horizontal="right"/>
    </xf>
    <xf numFmtId="164" fontId="5" fillId="0" borderId="0" xfId="0" applyFont="1" applyAlignment="1">
      <alignment horizontal="center"/>
    </xf>
    <xf numFmtId="164" fontId="9" fillId="0" borderId="0" xfId="0" applyFont="1" applyFill="1" applyAlignment="1">
      <alignment horizontal="center"/>
    </xf>
    <xf numFmtId="164" fontId="1" fillId="0" borderId="0" xfId="0" applyFont="1" applyFill="1" applyAlignment="1">
      <alignment horizontal="center"/>
    </xf>
    <xf numFmtId="164" fontId="1" fillId="0" borderId="0" xfId="0" applyFont="1" applyAlignment="1">
      <alignment horizontal="center"/>
    </xf>
  </cellXfs>
  <cellStyles count="8">
    <cellStyle name="Normal" xfId="0"/>
    <cellStyle name="Comma" xfId="15"/>
    <cellStyle name="Comma [0]" xfId="16"/>
    <cellStyle name="Currency" xfId="17"/>
    <cellStyle name="Currency [0]" xfId="18"/>
    <cellStyle name="Normal_Dir" xfId="19"/>
    <cellStyle name="Normal_Note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52</xdr:row>
      <xdr:rowOff>28575</xdr:rowOff>
    </xdr:from>
    <xdr:ext cx="7458075" cy="685800"/>
    <xdr:sp>
      <xdr:nvSpPr>
        <xdr:cNvPr id="1" name="TextBox 1"/>
        <xdr:cNvSpPr txBox="1">
          <a:spLocks noChangeArrowheads="1"/>
        </xdr:cNvSpPr>
      </xdr:nvSpPr>
      <xdr:spPr>
        <a:xfrm>
          <a:off x="57150" y="10953750"/>
          <a:ext cx="7458075" cy="685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2008 and the accompanying explanatory notes attached to the interim financial statements.</a:t>
          </a:r>
        </a:p>
      </xdr:txBody>
    </xdr:sp>
    <xdr:clientData/>
  </xdr:oneCellAnchor>
  <xdr:oneCellAnchor>
    <xdr:from>
      <xdr:col>0</xdr:col>
      <xdr:colOff>57150</xdr:colOff>
      <xdr:row>52</xdr:row>
      <xdr:rowOff>28575</xdr:rowOff>
    </xdr:from>
    <xdr:ext cx="7458075" cy="685800"/>
    <xdr:sp>
      <xdr:nvSpPr>
        <xdr:cNvPr id="2" name="TextBox 2"/>
        <xdr:cNvSpPr txBox="1">
          <a:spLocks noChangeArrowheads="1"/>
        </xdr:cNvSpPr>
      </xdr:nvSpPr>
      <xdr:spPr>
        <a:xfrm>
          <a:off x="57150" y="10953750"/>
          <a:ext cx="7458075" cy="6858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58</xdr:row>
      <xdr:rowOff>76200</xdr:rowOff>
    </xdr:from>
    <xdr:ext cx="5676900" cy="571500"/>
    <xdr:sp>
      <xdr:nvSpPr>
        <xdr:cNvPr id="1" name="TextBox 1"/>
        <xdr:cNvSpPr txBox="1">
          <a:spLocks noChangeArrowheads="1"/>
        </xdr:cNvSpPr>
      </xdr:nvSpPr>
      <xdr:spPr>
        <a:xfrm>
          <a:off x="76200" y="9886950"/>
          <a:ext cx="56769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2008 and the accompanying explanatory notes attached to the interim financial statements.</a:t>
          </a:r>
        </a:p>
      </xdr:txBody>
    </xdr:sp>
    <xdr:clientData/>
  </xdr:oneCellAnchor>
  <xdr:oneCellAnchor>
    <xdr:from>
      <xdr:col>0</xdr:col>
      <xdr:colOff>76200</xdr:colOff>
      <xdr:row>58</xdr:row>
      <xdr:rowOff>76200</xdr:rowOff>
    </xdr:from>
    <xdr:ext cx="5676900" cy="571500"/>
    <xdr:sp>
      <xdr:nvSpPr>
        <xdr:cNvPr id="2" name="TextBox 2"/>
        <xdr:cNvSpPr txBox="1">
          <a:spLocks noChangeArrowheads="1"/>
        </xdr:cNvSpPr>
      </xdr:nvSpPr>
      <xdr:spPr>
        <a:xfrm>
          <a:off x="76200" y="9886950"/>
          <a:ext cx="56769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40</xdr:row>
      <xdr:rowOff>133350</xdr:rowOff>
    </xdr:from>
    <xdr:ext cx="6934200" cy="914400"/>
    <xdr:sp>
      <xdr:nvSpPr>
        <xdr:cNvPr id="1" name="TextBox 1"/>
        <xdr:cNvSpPr txBox="1">
          <a:spLocks noChangeArrowheads="1"/>
        </xdr:cNvSpPr>
      </xdr:nvSpPr>
      <xdr:spPr>
        <a:xfrm>
          <a:off x="28575" y="8391525"/>
          <a:ext cx="6934200" cy="914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56</xdr:row>
      <xdr:rowOff>114300</xdr:rowOff>
    </xdr:from>
    <xdr:ext cx="5895975" cy="466725"/>
    <xdr:sp>
      <xdr:nvSpPr>
        <xdr:cNvPr id="1" name="TextBox 1"/>
        <xdr:cNvSpPr txBox="1">
          <a:spLocks noChangeArrowheads="1"/>
        </xdr:cNvSpPr>
      </xdr:nvSpPr>
      <xdr:spPr>
        <a:xfrm>
          <a:off x="47625" y="10344150"/>
          <a:ext cx="5895975"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oneCellAnchor>
  <xdr:oneCellAnchor>
    <xdr:from>
      <xdr:col>0</xdr:col>
      <xdr:colOff>47625</xdr:colOff>
      <xdr:row>56</xdr:row>
      <xdr:rowOff>114300</xdr:rowOff>
    </xdr:from>
    <xdr:ext cx="5895975" cy="466725"/>
    <xdr:sp>
      <xdr:nvSpPr>
        <xdr:cNvPr id="2" name="TextBox 2"/>
        <xdr:cNvSpPr txBox="1">
          <a:spLocks noChangeArrowheads="1"/>
        </xdr:cNvSpPr>
      </xdr:nvSpPr>
      <xdr:spPr>
        <a:xfrm>
          <a:off x="47625" y="10344150"/>
          <a:ext cx="5895975"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oneCellAnchor>
  <xdr:oneCellAnchor>
    <xdr:from>
      <xdr:col>0</xdr:col>
      <xdr:colOff>47625</xdr:colOff>
      <xdr:row>56</xdr:row>
      <xdr:rowOff>114300</xdr:rowOff>
    </xdr:from>
    <xdr:ext cx="5895975" cy="466725"/>
    <xdr:sp>
      <xdr:nvSpPr>
        <xdr:cNvPr id="3" name="TextBox 3"/>
        <xdr:cNvSpPr txBox="1">
          <a:spLocks noChangeArrowheads="1"/>
        </xdr:cNvSpPr>
      </xdr:nvSpPr>
      <xdr:spPr>
        <a:xfrm>
          <a:off x="47625" y="10344150"/>
          <a:ext cx="5895975"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19050</xdr:rowOff>
    </xdr:from>
    <xdr:ext cx="5734050" cy="1962150"/>
    <xdr:sp>
      <xdr:nvSpPr>
        <xdr:cNvPr id="1" name="TextBox 1"/>
        <xdr:cNvSpPr txBox="1">
          <a:spLocks noChangeArrowheads="1"/>
        </xdr:cNvSpPr>
      </xdr:nvSpPr>
      <xdr:spPr>
        <a:xfrm>
          <a:off x="247650" y="1152525"/>
          <a:ext cx="5734050" cy="1962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interim financial statements are unaudited and have been prepared in accordance with the requirement of Financial Reporting Standard ("FRS") 134 - Interim Financial Reporting and paragraph 9.22 and Appendix 9B of the Listing Requirements of Bursa Malaysia Securities Berhad.They should be read in conjunction with the audited financial statements for the year ended 31 December 2008 (hereinafter referred to as "Afs 2008"). The explanatory notes attached to the interim financial statements provide an explanation of events and transactions that are significant  to an understanding of the changes in the financial position and performance of the Group since the year ended 31 December 2008. 
Certain comparatives in respect of AFs 2008 have been restated to comply with FRS 5 : Non-Current Asset held for Sale and Discontinued Operations. (Refer to Note A14)</a:t>
          </a:r>
        </a:p>
      </xdr:txBody>
    </xdr:sp>
    <xdr:clientData/>
  </xdr:oneCellAnchor>
  <xdr:oneCellAnchor>
    <xdr:from>
      <xdr:col>1</xdr:col>
      <xdr:colOff>0</xdr:colOff>
      <xdr:row>21</xdr:row>
      <xdr:rowOff>28575</xdr:rowOff>
    </xdr:from>
    <xdr:ext cx="5715000" cy="1143000"/>
    <xdr:sp>
      <xdr:nvSpPr>
        <xdr:cNvPr id="2" name="TextBox 2"/>
        <xdr:cNvSpPr txBox="1">
          <a:spLocks noChangeArrowheads="1"/>
        </xdr:cNvSpPr>
      </xdr:nvSpPr>
      <xdr:spPr>
        <a:xfrm>
          <a:off x="247650" y="3429000"/>
          <a:ext cx="5715000" cy="1143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adopted as shown in the Afs 2008. 
At the latest practicable date, the following FRSs, Amendments to FRSs, IC Interpretations and Amendments to IC Interpretations, were in issue but not yet effective and have not been applied by the Group:
</a:t>
          </a:r>
        </a:p>
      </xdr:txBody>
    </xdr:sp>
    <xdr:clientData/>
  </xdr:oneCellAnchor>
  <xdr:oneCellAnchor>
    <xdr:from>
      <xdr:col>0</xdr:col>
      <xdr:colOff>19050</xdr:colOff>
      <xdr:row>3</xdr:row>
      <xdr:rowOff>76200</xdr:rowOff>
    </xdr:from>
    <xdr:ext cx="5962650" cy="219075"/>
    <xdr:sp>
      <xdr:nvSpPr>
        <xdr:cNvPr id="3" name="TextBox 3"/>
        <xdr:cNvSpPr txBox="1">
          <a:spLocks noChangeArrowheads="1"/>
        </xdr:cNvSpPr>
      </xdr:nvSpPr>
      <xdr:spPr>
        <a:xfrm>
          <a:off x="19050" y="561975"/>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0</xdr:colOff>
      <xdr:row>86</xdr:row>
      <xdr:rowOff>9525</xdr:rowOff>
    </xdr:from>
    <xdr:ext cx="5800725" cy="238125"/>
    <xdr:sp>
      <xdr:nvSpPr>
        <xdr:cNvPr id="4" name="TextBox 4"/>
        <xdr:cNvSpPr txBox="1">
          <a:spLocks noChangeArrowheads="1"/>
        </xdr:cNvSpPr>
      </xdr:nvSpPr>
      <xdr:spPr>
        <a:xfrm>
          <a:off x="247650" y="14516100"/>
          <a:ext cx="58007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Afs 2008 was not qualified.
</a:t>
          </a:r>
        </a:p>
      </xdr:txBody>
    </xdr:sp>
    <xdr:clientData/>
  </xdr:oneCellAnchor>
  <xdr:oneCellAnchor>
    <xdr:from>
      <xdr:col>1</xdr:col>
      <xdr:colOff>9525</xdr:colOff>
      <xdr:row>127</xdr:row>
      <xdr:rowOff>9525</xdr:rowOff>
    </xdr:from>
    <xdr:ext cx="5791200" cy="295275"/>
    <xdr:sp>
      <xdr:nvSpPr>
        <xdr:cNvPr id="5" name="TextBox 5"/>
        <xdr:cNvSpPr txBox="1">
          <a:spLocks noChangeArrowheads="1"/>
        </xdr:cNvSpPr>
      </xdr:nvSpPr>
      <xdr:spPr>
        <a:xfrm>
          <a:off x="257175" y="21193125"/>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year results.</a:t>
          </a:r>
        </a:p>
      </xdr:txBody>
    </xdr:sp>
    <xdr:clientData/>
  </xdr:oneCellAnchor>
  <xdr:oneCellAnchor>
    <xdr:from>
      <xdr:col>0</xdr:col>
      <xdr:colOff>238125</xdr:colOff>
      <xdr:row>130</xdr:row>
      <xdr:rowOff>9525</xdr:rowOff>
    </xdr:from>
    <xdr:ext cx="5724525" cy="628650"/>
    <xdr:sp>
      <xdr:nvSpPr>
        <xdr:cNvPr id="6" name="TextBox 6"/>
        <xdr:cNvSpPr txBox="1">
          <a:spLocks noChangeArrowheads="1"/>
        </xdr:cNvSpPr>
      </xdr:nvSpPr>
      <xdr:spPr>
        <a:xfrm>
          <a:off x="238125" y="21678900"/>
          <a:ext cx="57245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140</xdr:row>
      <xdr:rowOff>9525</xdr:rowOff>
    </xdr:from>
    <xdr:ext cx="5724525" cy="571500"/>
    <xdr:sp>
      <xdr:nvSpPr>
        <xdr:cNvPr id="7" name="TextBox 7"/>
        <xdr:cNvSpPr txBox="1">
          <a:spLocks noChangeArrowheads="1"/>
        </xdr:cNvSpPr>
      </xdr:nvSpPr>
      <xdr:spPr>
        <a:xfrm>
          <a:off x="247650" y="23298150"/>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145</xdr:row>
      <xdr:rowOff>0</xdr:rowOff>
    </xdr:from>
    <xdr:ext cx="5734050" cy="476250"/>
    <xdr:sp>
      <xdr:nvSpPr>
        <xdr:cNvPr id="8" name="TextBox 8"/>
        <xdr:cNvSpPr txBox="1">
          <a:spLocks noChangeArrowheads="1"/>
        </xdr:cNvSpPr>
      </xdr:nvSpPr>
      <xdr:spPr>
        <a:xfrm>
          <a:off x="247650" y="24098250"/>
          <a:ext cx="573405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 and repayment of debt securities, share buy-backs and share cancellations in the current financial year.</a:t>
          </a:r>
        </a:p>
      </xdr:txBody>
    </xdr:sp>
    <xdr:clientData/>
  </xdr:oneCellAnchor>
  <xdr:oneCellAnchor>
    <xdr:from>
      <xdr:col>1</xdr:col>
      <xdr:colOff>0</xdr:colOff>
      <xdr:row>123</xdr:row>
      <xdr:rowOff>9525</xdr:rowOff>
    </xdr:from>
    <xdr:ext cx="5715000" cy="381000"/>
    <xdr:sp>
      <xdr:nvSpPr>
        <xdr:cNvPr id="9" name="TextBox 9"/>
        <xdr:cNvSpPr txBox="1">
          <a:spLocks noChangeArrowheads="1"/>
        </xdr:cNvSpPr>
      </xdr:nvSpPr>
      <xdr:spPr>
        <a:xfrm>
          <a:off x="247650" y="20545425"/>
          <a:ext cx="57150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current financial year ended 31 December 2009.</a:t>
          </a:r>
        </a:p>
      </xdr:txBody>
    </xdr:sp>
    <xdr:clientData/>
  </xdr:oneCellAnchor>
  <xdr:oneCellAnchor>
    <xdr:from>
      <xdr:col>1</xdr:col>
      <xdr:colOff>9525</xdr:colOff>
      <xdr:row>154</xdr:row>
      <xdr:rowOff>19050</xdr:rowOff>
    </xdr:from>
    <xdr:ext cx="5686425" cy="400050"/>
    <xdr:sp>
      <xdr:nvSpPr>
        <xdr:cNvPr id="10" name="TextBox 10"/>
        <xdr:cNvSpPr txBox="1">
          <a:spLocks noChangeArrowheads="1"/>
        </xdr:cNvSpPr>
      </xdr:nvSpPr>
      <xdr:spPr>
        <a:xfrm>
          <a:off x="257175" y="25574625"/>
          <a:ext cx="56864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commitments for the purchase of property, plant and equipment and port facilities not provided for as at 31 December 2009 is as follows:</a:t>
          </a:r>
        </a:p>
      </xdr:txBody>
    </xdr:sp>
    <xdr:clientData/>
  </xdr:oneCellAnchor>
  <xdr:oneCellAnchor>
    <xdr:from>
      <xdr:col>1</xdr:col>
      <xdr:colOff>9525</xdr:colOff>
      <xdr:row>150</xdr:row>
      <xdr:rowOff>9525</xdr:rowOff>
    </xdr:from>
    <xdr:ext cx="5695950" cy="342900"/>
    <xdr:sp>
      <xdr:nvSpPr>
        <xdr:cNvPr id="11" name="TextBox 11"/>
        <xdr:cNvSpPr txBox="1">
          <a:spLocks noChangeArrowheads="1"/>
        </xdr:cNvSpPr>
      </xdr:nvSpPr>
      <xdr:spPr>
        <a:xfrm>
          <a:off x="257175" y="24917400"/>
          <a:ext cx="56959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year.
</a:t>
          </a:r>
        </a:p>
      </xdr:txBody>
    </xdr:sp>
    <xdr:clientData/>
  </xdr:oneCellAnchor>
  <xdr:oneCellAnchor>
    <xdr:from>
      <xdr:col>1</xdr:col>
      <xdr:colOff>0</xdr:colOff>
      <xdr:row>117</xdr:row>
      <xdr:rowOff>0</xdr:rowOff>
    </xdr:from>
    <xdr:ext cx="5724525" cy="742950"/>
    <xdr:sp>
      <xdr:nvSpPr>
        <xdr:cNvPr id="12" name="TextBox 12"/>
        <xdr:cNvSpPr txBox="1">
          <a:spLocks noChangeArrowheads="1"/>
        </xdr:cNvSpPr>
      </xdr:nvSpPr>
      <xdr:spPr>
        <a:xfrm>
          <a:off x="247650" y="19564350"/>
          <a:ext cx="5724525" cy="742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0</xdr:col>
      <xdr:colOff>238125</xdr:colOff>
      <xdr:row>135</xdr:row>
      <xdr:rowOff>0</xdr:rowOff>
    </xdr:from>
    <xdr:ext cx="5705475" cy="581025"/>
    <xdr:sp>
      <xdr:nvSpPr>
        <xdr:cNvPr id="13" name="TextBox 13"/>
        <xdr:cNvSpPr txBox="1">
          <a:spLocks noChangeArrowheads="1"/>
        </xdr:cNvSpPr>
      </xdr:nvSpPr>
      <xdr:spPr>
        <a:xfrm>
          <a:off x="238125" y="22479000"/>
          <a:ext cx="5705475" cy="581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the Annual General Meeting held on 27 May 2009, the shareholders approved a final net of tax dividend in respect of the financial year ended 31 December 2008 of 2.5% less 25% taxation per share, amounting to a dividend payable of approximately RM1.875 million which was paid on 17 July 2009.</a:t>
          </a:r>
        </a:p>
      </xdr:txBody>
    </xdr:sp>
    <xdr:clientData/>
  </xdr:oneCellAnchor>
  <xdr:oneCellAnchor>
    <xdr:from>
      <xdr:col>1</xdr:col>
      <xdr:colOff>0</xdr:colOff>
      <xdr:row>169</xdr:row>
      <xdr:rowOff>19050</xdr:rowOff>
    </xdr:from>
    <xdr:ext cx="5695950" cy="2047875"/>
    <xdr:sp>
      <xdr:nvSpPr>
        <xdr:cNvPr id="14" name="TextBox 14"/>
        <xdr:cNvSpPr txBox="1">
          <a:spLocks noChangeArrowheads="1"/>
        </xdr:cNvSpPr>
      </xdr:nvSpPr>
      <xdr:spPr>
        <a:xfrm>
          <a:off x="247650" y="28013025"/>
          <a:ext cx="5695950" cy="2047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significant events in the year ended 31 December 2009 except as follows:   
On 10 September 2009, Cash Hotel Sdn Bhd, a 61.16% -owned subsidiary of the Company's wholly owned subsidiary, Taipan Merit Sdn Bhd, entered into a conditional Sale and Purchase Agreement with Impiana Hotel Ipoh Sdn Bhd (formerly known as Visi Juara Sdn Bhd), to dispose a piece of leasehold land together with a commercial building erected thereon and more particularly known as Impiana Casuarina Hotel Ipoh (The Asset) for a total consideration of RM44.0 million (Proposed Disposal).
As at 28 September 2009, the proposed disposal has become unconditional since the conditions precedent have been fulfilled. On 24 December 2009, the disposal of Impiana Casuarina Hotel Ipoh was completed and accordingly, the balance sale proceeds have been released by the solicitors to CHSB.</a:t>
          </a:r>
        </a:p>
      </xdr:txBody>
    </xdr:sp>
    <xdr:clientData/>
  </xdr:oneCellAnchor>
  <xdr:oneCellAnchor>
    <xdr:from>
      <xdr:col>1</xdr:col>
      <xdr:colOff>19050</xdr:colOff>
      <xdr:row>163</xdr:row>
      <xdr:rowOff>0</xdr:rowOff>
    </xdr:from>
    <xdr:ext cx="5695950" cy="466725"/>
    <xdr:sp>
      <xdr:nvSpPr>
        <xdr:cNvPr id="15" name="TextBox 15"/>
        <xdr:cNvSpPr txBox="1">
          <a:spLocks noChangeArrowheads="1"/>
        </xdr:cNvSpPr>
      </xdr:nvSpPr>
      <xdr:spPr>
        <a:xfrm>
          <a:off x="266700" y="27022425"/>
          <a:ext cx="569595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does not have any material contingent liabilities nor contingent assets during the current financial year.</a:t>
          </a:r>
        </a:p>
      </xdr:txBody>
    </xdr:sp>
    <xdr:clientData/>
  </xdr:oneCellAnchor>
  <xdr:oneCellAnchor>
    <xdr:from>
      <xdr:col>1</xdr:col>
      <xdr:colOff>9525</xdr:colOff>
      <xdr:row>209</xdr:row>
      <xdr:rowOff>19050</xdr:rowOff>
    </xdr:from>
    <xdr:ext cx="5743575" cy="1638300"/>
    <xdr:sp>
      <xdr:nvSpPr>
        <xdr:cNvPr id="16" name="TextBox 16"/>
        <xdr:cNvSpPr txBox="1">
          <a:spLocks noChangeArrowheads="1"/>
        </xdr:cNvSpPr>
      </xdr:nvSpPr>
      <xdr:spPr>
        <a:xfrm>
          <a:off x="257175" y="34528125"/>
          <a:ext cx="5743575" cy="1638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material events subsequent to the end of the current financial year that have not been reflected in this interim financial report, made up to the latest practicable date except as follows:
On 28 January 2010, the Company has mutually agreed with Putera Capital Berhad (the parties) to rescind the Conditional Sale and Purchase Agreement dated 21 August 2008 in respect of the proposed disposal in the Company's associate, Konsortium LPB Sdn Bhd. Accordingly, both parties have released and discharged each other from the performance of the Agreement and from all claims and demands which may </a:t>
          </a:r>
          <a:r>
            <a:rPr lang="en-US" cap="none" sz="1000" b="0" i="0" u="none" baseline="0">
              <a:latin typeface="Arial"/>
              <a:ea typeface="Arial"/>
              <a:cs typeface="Arial"/>
            </a:rPr>
            <a:t>arise in respect thereof.   </a:t>
          </a:r>
        </a:p>
      </xdr:txBody>
    </xdr:sp>
    <xdr:clientData/>
  </xdr:oneCellAnchor>
  <xdr:twoCellAnchor>
    <xdr:from>
      <xdr:col>0</xdr:col>
      <xdr:colOff>238125</xdr:colOff>
      <xdr:row>74</xdr:row>
      <xdr:rowOff>0</xdr:rowOff>
    </xdr:from>
    <xdr:to>
      <xdr:col>9</xdr:col>
      <xdr:colOff>266700</xdr:colOff>
      <xdr:row>84</xdr:row>
      <xdr:rowOff>95250</xdr:rowOff>
    </xdr:to>
    <xdr:sp>
      <xdr:nvSpPr>
        <xdr:cNvPr id="17" name="Text Box 1069"/>
        <xdr:cNvSpPr txBox="1">
          <a:spLocks noChangeArrowheads="1"/>
        </xdr:cNvSpPr>
      </xdr:nvSpPr>
      <xdr:spPr>
        <a:xfrm>
          <a:off x="238125" y="12563475"/>
          <a:ext cx="5591175"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latin typeface="Arial"/>
              <a:ea typeface="Arial"/>
              <a:cs typeface="Arial"/>
            </a:rPr>
            <a:t>FRS 8, FRS101, Amendments to FRS1, Revised to FRS1 and IC Interpretation 15 above are expected to have no significant impact on the financial statements of the Group except for the changes in disclosures arising from their initial application. 
FRS 4, the Amendments to FRS2, Amendments to FRS 5, FRS 138 and the above IC Interpretations 11, 12, 13, 14, 16, 17 and Amendments to IC Interpretations 9 are not applicable to the Group's operations.</a:t>
          </a:r>
          <a:r>
            <a:rPr lang="en-US" cap="none" sz="1000" b="0" i="0" u="none" baseline="0">
              <a:solidFill>
                <a:srgbClr val="000000"/>
              </a:solidFill>
              <a:latin typeface="Arial"/>
              <a:ea typeface="Arial"/>
              <a:cs typeface="Arial"/>
            </a:rPr>
            <a:t>
The Group is exempted from disclosing the possible impact, if any, to the financial statements upon the application of FRS 7, FRS 139, Amendments to FRS 132, 139 and FRS 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705475" cy="914400"/>
    <xdr:sp>
      <xdr:nvSpPr>
        <xdr:cNvPr id="1" name="TextBox 1"/>
        <xdr:cNvSpPr txBox="1">
          <a:spLocks noChangeArrowheads="1"/>
        </xdr:cNvSpPr>
      </xdr:nvSpPr>
      <xdr:spPr>
        <a:xfrm>
          <a:off x="285750" y="1304925"/>
          <a:ext cx="5705475" cy="914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increased by 9.4% from RM87.6 million in the preceding year corresponding year to RM95.8 million in the current financial year. Profit before taxation ("PBT") for the current financial year has increased by </a:t>
          </a:r>
          <a:r>
            <a:rPr lang="en-US" cap="none" sz="1000" b="0" i="0" u="none" baseline="0">
              <a:latin typeface="Arial"/>
              <a:ea typeface="Arial"/>
              <a:cs typeface="Arial"/>
            </a:rPr>
            <a:t>11.9% to RM</a:t>
          </a:r>
          <a:r>
            <a:rPr lang="en-US" cap="none" sz="1000" b="0" i="0" u="none" baseline="0">
              <a:latin typeface="Arial"/>
              <a:ea typeface="Arial"/>
              <a:cs typeface="Arial"/>
            </a:rPr>
            <a:t>34.6 million from PBT of RM30.9 million in the preceding year corresponding year. The increase in both revenue and PBT has been mainly due to increased contribution by the infrastructure segment.</a:t>
          </a:r>
        </a:p>
      </xdr:txBody>
    </xdr:sp>
    <xdr:clientData/>
  </xdr:oneCellAnchor>
  <xdr:oneCellAnchor>
    <xdr:from>
      <xdr:col>1</xdr:col>
      <xdr:colOff>0</xdr:colOff>
      <xdr:row>15</xdr:row>
      <xdr:rowOff>19050</xdr:rowOff>
    </xdr:from>
    <xdr:ext cx="5715000" cy="752475"/>
    <xdr:sp>
      <xdr:nvSpPr>
        <xdr:cNvPr id="2" name="TextBox 2"/>
        <xdr:cNvSpPr txBox="1">
          <a:spLocks noChangeArrowheads="1"/>
        </xdr:cNvSpPr>
      </xdr:nvSpPr>
      <xdr:spPr>
        <a:xfrm>
          <a:off x="295275" y="2447925"/>
          <a:ext cx="5715000" cy="752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made a profit before taxation of RM</a:t>
          </a:r>
          <a:r>
            <a:rPr lang="en-US" cap="none" sz="1000" b="0" i="0" u="none" baseline="0">
              <a:latin typeface="Arial"/>
              <a:ea typeface="Arial"/>
              <a:cs typeface="Arial"/>
            </a:rPr>
            <a:t>7.0 million </a:t>
          </a:r>
          <a:r>
            <a:rPr lang="en-US" cap="none" sz="1000" b="0" i="0" u="none" baseline="0">
              <a:latin typeface="Arial"/>
              <a:ea typeface="Arial"/>
              <a:cs typeface="Arial"/>
            </a:rPr>
            <a:t>for the current financial quarter ended 31 December 2009 as compared to a profit before taxation of RM9.4 million for the immediate preceding quarter ended 30 September 2009.The decrease of </a:t>
          </a:r>
          <a:r>
            <a:rPr lang="en-US" cap="none" sz="1000" b="0" i="0" u="none" baseline="0">
              <a:latin typeface="Arial"/>
              <a:ea typeface="Arial"/>
              <a:cs typeface="Arial"/>
            </a:rPr>
            <a:t>25.5% is due to the results of the various segments.</a:t>
          </a:r>
        </a:p>
      </xdr:txBody>
    </xdr:sp>
    <xdr:clientData/>
  </xdr:oneCellAnchor>
  <xdr:oneCellAnchor>
    <xdr:from>
      <xdr:col>0</xdr:col>
      <xdr:colOff>285750</xdr:colOff>
      <xdr:row>21</xdr:row>
      <xdr:rowOff>9525</xdr:rowOff>
    </xdr:from>
    <xdr:ext cx="5753100" cy="495300"/>
    <xdr:sp>
      <xdr:nvSpPr>
        <xdr:cNvPr id="3" name="TextBox 3"/>
        <xdr:cNvSpPr txBox="1">
          <a:spLocks noChangeArrowheads="1"/>
        </xdr:cNvSpPr>
      </xdr:nvSpPr>
      <xdr:spPr>
        <a:xfrm>
          <a:off x="285750" y="3409950"/>
          <a:ext cx="5753100" cy="495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may be able to achieve satisfactory results for the financial year ending 31 December 2010 though its overall results may be affected by the global economic environment.</a:t>
          </a:r>
        </a:p>
      </xdr:txBody>
    </xdr:sp>
    <xdr:clientData/>
  </xdr:oneCellAnchor>
  <xdr:oneCellAnchor>
    <xdr:from>
      <xdr:col>1</xdr:col>
      <xdr:colOff>0</xdr:colOff>
      <xdr:row>26</xdr:row>
      <xdr:rowOff>9525</xdr:rowOff>
    </xdr:from>
    <xdr:ext cx="5734050" cy="400050"/>
    <xdr:sp>
      <xdr:nvSpPr>
        <xdr:cNvPr id="4" name="TextBox 4"/>
        <xdr:cNvSpPr txBox="1">
          <a:spLocks noChangeArrowheads="1"/>
        </xdr:cNvSpPr>
      </xdr:nvSpPr>
      <xdr:spPr>
        <a:xfrm>
          <a:off x="295275" y="4219575"/>
          <a:ext cx="57340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year ended 31 December 2009</a:t>
          </a:r>
        </a:p>
      </xdr:txBody>
    </xdr:sp>
    <xdr:clientData/>
  </xdr:oneCellAnchor>
  <xdr:oneCellAnchor>
    <xdr:from>
      <xdr:col>1</xdr:col>
      <xdr:colOff>9525</xdr:colOff>
      <xdr:row>38</xdr:row>
      <xdr:rowOff>57150</xdr:rowOff>
    </xdr:from>
    <xdr:ext cx="5705475" cy="1000125"/>
    <xdr:sp>
      <xdr:nvSpPr>
        <xdr:cNvPr id="5" name="TextBox 5"/>
        <xdr:cNvSpPr txBox="1">
          <a:spLocks noChangeArrowheads="1"/>
        </xdr:cNvSpPr>
      </xdr:nvSpPr>
      <xdr:spPr>
        <a:xfrm>
          <a:off x="304800" y="6210300"/>
          <a:ext cx="57054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year was higher than the statutory tax rate of 25% (2008: 26%) principally due to losses incurred by certain subsidiaries, certain expenses being disallowed for tax purposes and certain income not being taxable. The income tax applicable to some of the subsidiaries is calculated at statutory tax rate of 25% whereas in year 2008 it was 20% on the first RM500,000 for assessable profit for the year where applicable, and 26% on all assessable profit in excess of RM500,000.</a:t>
          </a:r>
        </a:p>
      </xdr:txBody>
    </xdr:sp>
    <xdr:clientData/>
  </xdr:oneCellAnchor>
  <xdr:oneCellAnchor>
    <xdr:from>
      <xdr:col>1</xdr:col>
      <xdr:colOff>0</xdr:colOff>
      <xdr:row>46</xdr:row>
      <xdr:rowOff>19050</xdr:rowOff>
    </xdr:from>
    <xdr:ext cx="5743575" cy="419100"/>
    <xdr:sp>
      <xdr:nvSpPr>
        <xdr:cNvPr id="6" name="TextBox 6"/>
        <xdr:cNvSpPr txBox="1">
          <a:spLocks noChangeArrowheads="1"/>
        </xdr:cNvSpPr>
      </xdr:nvSpPr>
      <xdr:spPr>
        <a:xfrm>
          <a:off x="295275" y="7467600"/>
          <a:ext cx="574357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respectively for the current financial period </a:t>
          </a:r>
          <a:r>
            <a:rPr lang="en-US" cap="none" sz="1000" b="0" i="0" u="none" baseline="0">
              <a:solidFill>
                <a:srgbClr val="000000"/>
              </a:solidFill>
              <a:latin typeface="Arial"/>
              <a:ea typeface="Arial"/>
              <a:cs typeface="Arial"/>
            </a:rPr>
            <a:t>except as disclose under Note A14.</a:t>
          </a:r>
        </a:p>
      </xdr:txBody>
    </xdr:sp>
    <xdr:clientData/>
  </xdr:oneCellAnchor>
  <xdr:oneCellAnchor>
    <xdr:from>
      <xdr:col>1</xdr:col>
      <xdr:colOff>0</xdr:colOff>
      <xdr:row>101</xdr:row>
      <xdr:rowOff>0</xdr:rowOff>
    </xdr:from>
    <xdr:ext cx="5734050" cy="228600"/>
    <xdr:sp>
      <xdr:nvSpPr>
        <xdr:cNvPr id="7" name="TextBox 7"/>
        <xdr:cNvSpPr txBox="1">
          <a:spLocks noChangeArrowheads="1"/>
        </xdr:cNvSpPr>
      </xdr:nvSpPr>
      <xdr:spPr>
        <a:xfrm>
          <a:off x="295275" y="16392525"/>
          <a:ext cx="573405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104</xdr:row>
      <xdr:rowOff>0</xdr:rowOff>
    </xdr:from>
    <xdr:ext cx="5724525" cy="247650"/>
    <xdr:sp>
      <xdr:nvSpPr>
        <xdr:cNvPr id="8" name="TextBox 8"/>
        <xdr:cNvSpPr txBox="1">
          <a:spLocks noChangeArrowheads="1"/>
        </xdr:cNvSpPr>
      </xdr:nvSpPr>
      <xdr:spPr>
        <a:xfrm>
          <a:off x="304800" y="16878300"/>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the latest practicable date.</a:t>
          </a:r>
        </a:p>
      </xdr:txBody>
    </xdr:sp>
    <xdr:clientData/>
  </xdr:oneCellAnchor>
  <xdr:oneCellAnchor>
    <xdr:from>
      <xdr:col>0</xdr:col>
      <xdr:colOff>285750</xdr:colOff>
      <xdr:row>118</xdr:row>
      <xdr:rowOff>0</xdr:rowOff>
    </xdr:from>
    <xdr:ext cx="5743575" cy="504825"/>
    <xdr:sp>
      <xdr:nvSpPr>
        <xdr:cNvPr id="9" name="TextBox 9"/>
        <xdr:cNvSpPr txBox="1">
          <a:spLocks noChangeArrowheads="1"/>
        </xdr:cNvSpPr>
      </xdr:nvSpPr>
      <xdr:spPr>
        <a:xfrm>
          <a:off x="285750" y="19145250"/>
          <a:ext cx="57435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135</xdr:row>
      <xdr:rowOff>152400</xdr:rowOff>
    </xdr:from>
    <xdr:ext cx="5743575" cy="342900"/>
    <xdr:sp>
      <xdr:nvSpPr>
        <xdr:cNvPr id="10" name="TextBox 10"/>
        <xdr:cNvSpPr txBox="1">
          <a:spLocks noChangeArrowheads="1"/>
        </xdr:cNvSpPr>
      </xdr:nvSpPr>
      <xdr:spPr>
        <a:xfrm>
          <a:off x="304800" y="22050375"/>
          <a:ext cx="57435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25 February 2010. </a:t>
          </a:r>
        </a:p>
      </xdr:txBody>
    </xdr:sp>
    <xdr:clientData/>
  </xdr:oneCellAnchor>
  <xdr:oneCellAnchor>
    <xdr:from>
      <xdr:col>0</xdr:col>
      <xdr:colOff>9525</xdr:colOff>
      <xdr:row>4</xdr:row>
      <xdr:rowOff>76200</xdr:rowOff>
    </xdr:from>
    <xdr:ext cx="6019800" cy="352425"/>
    <xdr:sp>
      <xdr:nvSpPr>
        <xdr:cNvPr id="11" name="TextBox 11"/>
        <xdr:cNvSpPr txBox="1">
          <a:spLocks noChangeArrowheads="1"/>
        </xdr:cNvSpPr>
      </xdr:nvSpPr>
      <xdr:spPr>
        <a:xfrm>
          <a:off x="9525" y="723900"/>
          <a:ext cx="6019800"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REQUIREMENTS OF BURSA MALAYSIA SECURITIES BERHAD</a:t>
          </a:r>
        </a:p>
      </xdr:txBody>
    </xdr:sp>
    <xdr:clientData/>
  </xdr:oneCellAnchor>
  <xdr:oneCellAnchor>
    <xdr:from>
      <xdr:col>0</xdr:col>
      <xdr:colOff>285750</xdr:colOff>
      <xdr:row>98</xdr:row>
      <xdr:rowOff>19050</xdr:rowOff>
    </xdr:from>
    <xdr:ext cx="5648325" cy="247650"/>
    <xdr:sp>
      <xdr:nvSpPr>
        <xdr:cNvPr id="12" name="TextBox 12"/>
        <xdr:cNvSpPr txBox="1">
          <a:spLocks noChangeArrowheads="1"/>
        </xdr:cNvSpPr>
      </xdr:nvSpPr>
      <xdr:spPr>
        <a:xfrm>
          <a:off x="285750" y="15925800"/>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oneCellAnchor>
    <xdr:from>
      <xdr:col>0</xdr:col>
      <xdr:colOff>266700</xdr:colOff>
      <xdr:row>107</xdr:row>
      <xdr:rowOff>28575</xdr:rowOff>
    </xdr:from>
    <xdr:ext cx="6010275" cy="1457325"/>
    <xdr:sp>
      <xdr:nvSpPr>
        <xdr:cNvPr id="13" name="TextBox 13"/>
        <xdr:cNvSpPr txBox="1">
          <a:spLocks noChangeArrowheads="1"/>
        </xdr:cNvSpPr>
      </xdr:nvSpPr>
      <xdr:spPr>
        <a:xfrm>
          <a:off x="266700" y="17392650"/>
          <a:ext cx="6010275" cy="1457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directors recommend a payment of dividend by the Company for the current financial year as follows:
(a) A first and final dividend of 2.5 sen per share less 25% tax.
(b) (i) Amount per share : 1.875 sen (net) per share.
     (ii)Previous corresponding year : 1.875 sen (net) per share.
     (iii)Total dividend for the current financial year : RM1.875 million [2008: RM1.875 million]
(c ) Date payable will be determined at a later date.
(d)  Date of entitlement will be determined at a later date.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80"/>
  <sheetViews>
    <sheetView tabSelected="1" workbookViewId="0" topLeftCell="A1">
      <selection activeCell="A1" sqref="A1"/>
    </sheetView>
  </sheetViews>
  <sheetFormatPr defaultColWidth="9.140625" defaultRowHeight="12.75"/>
  <cols>
    <col min="1" max="1" width="2.140625" style="3" customWidth="1"/>
    <col min="2" max="3" width="9.140625" style="3" customWidth="1"/>
    <col min="4" max="4" width="18.00390625" style="3" customWidth="1"/>
    <col min="5" max="5" width="5.57421875" style="4" customWidth="1"/>
    <col min="6" max="6" width="0.71875" style="3" customWidth="1"/>
    <col min="7" max="7" width="15.00390625" style="4" customWidth="1"/>
    <col min="8" max="8" width="1.1484375" style="4" customWidth="1"/>
    <col min="9" max="9" width="20.57421875" style="4" customWidth="1"/>
    <col min="10" max="10" width="3.28125" style="4" customWidth="1"/>
    <col min="11" max="11" width="15.28125" style="4" customWidth="1"/>
    <col min="12" max="12" width="1.421875" style="4" customWidth="1"/>
    <col min="13" max="13" width="19.7109375" style="4" customWidth="1"/>
    <col min="14" max="16384" width="9.140625" style="3" customWidth="1"/>
  </cols>
  <sheetData>
    <row r="1" ht="16.5">
      <c r="A1" s="2" t="s">
        <v>8</v>
      </c>
    </row>
    <row r="2" ht="16.5">
      <c r="A2" s="5" t="s">
        <v>9</v>
      </c>
    </row>
    <row r="3" ht="16.5">
      <c r="A3" s="2" t="s">
        <v>10</v>
      </c>
    </row>
    <row r="4" ht="16.5">
      <c r="A4" s="2" t="s">
        <v>11</v>
      </c>
    </row>
    <row r="5" ht="16.5">
      <c r="A5" s="5" t="s">
        <v>12</v>
      </c>
    </row>
    <row r="6" ht="16.5">
      <c r="A6" s="5"/>
    </row>
    <row r="7" spans="1:13" ht="16.5">
      <c r="A7" s="2"/>
      <c r="G7" s="130" t="s">
        <v>13</v>
      </c>
      <c r="H7" s="130"/>
      <c r="I7" s="130"/>
      <c r="J7" s="6"/>
      <c r="K7" s="130" t="s">
        <v>14</v>
      </c>
      <c r="L7" s="130"/>
      <c r="M7" s="130"/>
    </row>
    <row r="8" spans="1:13" ht="16.5">
      <c r="A8" s="2"/>
      <c r="G8" s="6" t="s">
        <v>15</v>
      </c>
      <c r="H8" s="6"/>
      <c r="I8" s="6" t="s">
        <v>16</v>
      </c>
      <c r="J8" s="6"/>
      <c r="K8" s="6" t="s">
        <v>15</v>
      </c>
      <c r="L8" s="6"/>
      <c r="M8" s="6" t="s">
        <v>16</v>
      </c>
    </row>
    <row r="9" spans="1:13" ht="16.5">
      <c r="A9" s="2"/>
      <c r="G9" s="6" t="s">
        <v>17</v>
      </c>
      <c r="H9" s="6"/>
      <c r="I9" s="7" t="s">
        <v>17</v>
      </c>
      <c r="K9" s="7" t="s">
        <v>17</v>
      </c>
      <c r="L9" s="6"/>
      <c r="M9" s="7" t="s">
        <v>17</v>
      </c>
    </row>
    <row r="10" spans="1:13" ht="16.5">
      <c r="A10" s="2"/>
      <c r="G10" s="7" t="s">
        <v>1</v>
      </c>
      <c r="H10" s="7"/>
      <c r="I10" s="7" t="s">
        <v>18</v>
      </c>
      <c r="K10" s="7" t="s">
        <v>2</v>
      </c>
      <c r="L10" s="7"/>
      <c r="M10" s="7" t="s">
        <v>18</v>
      </c>
    </row>
    <row r="11" spans="1:13" ht="16.5">
      <c r="A11" s="2"/>
      <c r="G11" s="7"/>
      <c r="H11" s="7"/>
      <c r="I11" s="7" t="s">
        <v>1</v>
      </c>
      <c r="K11" s="7"/>
      <c r="L11" s="7"/>
      <c r="M11" s="7" t="s">
        <v>3</v>
      </c>
    </row>
    <row r="12" spans="1:13" ht="16.5">
      <c r="A12" s="2"/>
      <c r="G12" s="8" t="s">
        <v>4</v>
      </c>
      <c r="H12" s="9"/>
      <c r="I12" s="8" t="s">
        <v>300</v>
      </c>
      <c r="K12" s="8" t="s">
        <v>4</v>
      </c>
      <c r="L12" s="9"/>
      <c r="M12" s="8" t="s">
        <v>5</v>
      </c>
    </row>
    <row r="13" spans="1:13" ht="16.5">
      <c r="A13" s="2"/>
      <c r="G13" s="8"/>
      <c r="H13" s="9"/>
      <c r="I13" s="8" t="s">
        <v>301</v>
      </c>
      <c r="K13" s="8"/>
      <c r="L13" s="9"/>
      <c r="M13" s="8" t="s">
        <v>301</v>
      </c>
    </row>
    <row r="14" spans="1:13" ht="16.5">
      <c r="A14" s="2"/>
      <c r="E14" s="4" t="s">
        <v>19</v>
      </c>
      <c r="G14" s="6" t="s">
        <v>20</v>
      </c>
      <c r="H14" s="6"/>
      <c r="I14" s="6" t="s">
        <v>20</v>
      </c>
      <c r="K14" s="6" t="s">
        <v>21</v>
      </c>
      <c r="L14" s="6"/>
      <c r="M14" s="6" t="s">
        <v>20</v>
      </c>
    </row>
    <row r="15" ht="16.5">
      <c r="A15" s="10" t="s">
        <v>22</v>
      </c>
    </row>
    <row r="16" spans="1:13" ht="16.5">
      <c r="A16" s="3" t="s">
        <v>7</v>
      </c>
      <c r="E16" s="4" t="s">
        <v>23</v>
      </c>
      <c r="G16" s="11">
        <v>24368</v>
      </c>
      <c r="H16" s="11"/>
      <c r="I16" s="11">
        <v>19518</v>
      </c>
      <c r="J16" s="12"/>
      <c r="K16" s="11">
        <v>95823</v>
      </c>
      <c r="L16" s="11"/>
      <c r="M16" s="11">
        <v>87633</v>
      </c>
    </row>
    <row r="17" spans="7:13" ht="16.5">
      <c r="G17" s="11"/>
      <c r="H17" s="11"/>
      <c r="I17" s="11"/>
      <c r="J17" s="12"/>
      <c r="K17" s="11"/>
      <c r="L17" s="11"/>
      <c r="M17" s="11"/>
    </row>
    <row r="18" spans="1:13" ht="16.5">
      <c r="A18" s="13" t="s">
        <v>24</v>
      </c>
      <c r="G18" s="14">
        <v>-11214</v>
      </c>
      <c r="H18" s="11"/>
      <c r="I18" s="14">
        <v>-6356</v>
      </c>
      <c r="J18" s="12"/>
      <c r="K18" s="14">
        <v>-40245</v>
      </c>
      <c r="L18" s="11"/>
      <c r="M18" s="14">
        <v>-36183</v>
      </c>
    </row>
    <row r="19" spans="1:13" ht="16.5">
      <c r="A19" s="13"/>
      <c r="G19" s="12"/>
      <c r="H19" s="11"/>
      <c r="I19" s="12"/>
      <c r="J19" s="12"/>
      <c r="K19" s="12"/>
      <c r="L19" s="11"/>
      <c r="M19" s="12"/>
    </row>
    <row r="20" spans="1:13" ht="16.5">
      <c r="A20" s="15" t="s">
        <v>25</v>
      </c>
      <c r="G20" s="12">
        <f>SUM(G16:G18)</f>
        <v>13154</v>
      </c>
      <c r="H20" s="11"/>
      <c r="I20" s="11">
        <f>I16+I18</f>
        <v>13162</v>
      </c>
      <c r="J20" s="12"/>
      <c r="K20" s="12">
        <f>SUM(K16:K18)</f>
        <v>55578</v>
      </c>
      <c r="L20" s="11"/>
      <c r="M20" s="11">
        <f>M16+M18</f>
        <v>51450</v>
      </c>
    </row>
    <row r="21" spans="1:13" ht="16.5">
      <c r="A21" s="15"/>
      <c r="G21" s="11"/>
      <c r="H21" s="11"/>
      <c r="I21" s="11"/>
      <c r="J21" s="12"/>
      <c r="K21" s="11"/>
      <c r="L21" s="11"/>
      <c r="M21" s="11"/>
    </row>
    <row r="22" spans="1:13" ht="16.5">
      <c r="A22" s="13" t="s">
        <v>26</v>
      </c>
      <c r="G22" s="11">
        <v>1384</v>
      </c>
      <c r="H22" s="11"/>
      <c r="I22" s="11">
        <v>2277</v>
      </c>
      <c r="J22" s="12"/>
      <c r="K22" s="11">
        <v>4095</v>
      </c>
      <c r="L22" s="11"/>
      <c r="M22" s="11">
        <v>5976</v>
      </c>
    </row>
    <row r="23" spans="7:13" ht="16.5">
      <c r="G23" s="11"/>
      <c r="H23" s="11"/>
      <c r="I23" s="11"/>
      <c r="J23" s="12"/>
      <c r="K23" s="11"/>
      <c r="L23" s="11"/>
      <c r="M23" s="11"/>
    </row>
    <row r="24" spans="1:13" ht="16.5">
      <c r="A24" s="13" t="s">
        <v>27</v>
      </c>
      <c r="G24" s="11">
        <v>-6497</v>
      </c>
      <c r="H24" s="11"/>
      <c r="I24" s="11">
        <v>-6097</v>
      </c>
      <c r="J24" s="12"/>
      <c r="K24" s="11">
        <v>-20901</v>
      </c>
      <c r="L24" s="11"/>
      <c r="M24" s="11">
        <v>-22885</v>
      </c>
    </row>
    <row r="25" spans="1:13" ht="16.5">
      <c r="A25" s="13" t="s">
        <v>28</v>
      </c>
      <c r="G25" s="11">
        <v>-1012</v>
      </c>
      <c r="H25" s="11"/>
      <c r="I25" s="11">
        <v>-1049</v>
      </c>
      <c r="J25" s="12"/>
      <c r="K25" s="11">
        <v>-4144</v>
      </c>
      <c r="L25" s="11"/>
      <c r="M25" s="11">
        <v>-4342</v>
      </c>
    </row>
    <row r="26" spans="1:13" ht="16.5">
      <c r="A26" s="13" t="s">
        <v>29</v>
      </c>
      <c r="G26" s="16">
        <v>-1</v>
      </c>
      <c r="H26" s="16"/>
      <c r="I26" s="16">
        <v>-2</v>
      </c>
      <c r="J26" s="17"/>
      <c r="K26" s="16">
        <v>-4</v>
      </c>
      <c r="L26" s="16"/>
      <c r="M26" s="16">
        <v>780</v>
      </c>
    </row>
    <row r="27" spans="7:13" ht="16.5">
      <c r="G27" s="14"/>
      <c r="H27" s="11"/>
      <c r="I27" s="18"/>
      <c r="J27" s="17"/>
      <c r="K27" s="18"/>
      <c r="L27" s="16"/>
      <c r="M27" s="18"/>
    </row>
    <row r="28" spans="1:16" ht="16.5">
      <c r="A28" s="15" t="s">
        <v>30</v>
      </c>
      <c r="E28" s="4" t="s">
        <v>23</v>
      </c>
      <c r="G28" s="11">
        <f>SUM(G20:G27)</f>
        <v>7028</v>
      </c>
      <c r="H28" s="11"/>
      <c r="I28" s="16">
        <f>SUM(I20:I27)</f>
        <v>8291</v>
      </c>
      <c r="J28" s="17"/>
      <c r="K28" s="16">
        <f>SUM(K20:K27)</f>
        <v>34624</v>
      </c>
      <c r="L28" s="16"/>
      <c r="M28" s="16">
        <f>SUM(M20:M27)</f>
        <v>30979</v>
      </c>
      <c r="P28" s="19"/>
    </row>
    <row r="29" spans="1:13" ht="16.5">
      <c r="A29" s="15"/>
      <c r="G29" s="11"/>
      <c r="H29" s="11"/>
      <c r="I29" s="16"/>
      <c r="J29" s="17"/>
      <c r="K29" s="16"/>
      <c r="L29" s="16"/>
      <c r="M29" s="16"/>
    </row>
    <row r="30" spans="1:13" ht="16.5">
      <c r="A30" s="13" t="s">
        <v>31</v>
      </c>
      <c r="E30" s="4" t="s">
        <v>32</v>
      </c>
      <c r="G30" s="11">
        <v>-2230</v>
      </c>
      <c r="H30" s="11"/>
      <c r="I30" s="16">
        <v>-2547</v>
      </c>
      <c r="J30" s="17"/>
      <c r="K30" s="16">
        <v>-9360</v>
      </c>
      <c r="L30" s="16"/>
      <c r="M30" s="16">
        <v>-8810</v>
      </c>
    </row>
    <row r="31" spans="7:13" ht="16.5">
      <c r="G31" s="3"/>
      <c r="H31" s="3"/>
      <c r="I31" s="3"/>
      <c r="J31" s="3"/>
      <c r="K31" s="3"/>
      <c r="L31" s="3"/>
      <c r="M31" s="3"/>
    </row>
    <row r="32" spans="1:13" ht="16.5">
      <c r="A32" s="15" t="s">
        <v>33</v>
      </c>
      <c r="B32" s="2"/>
      <c r="G32" s="12"/>
      <c r="H32" s="11"/>
      <c r="I32" s="12"/>
      <c r="J32" s="17"/>
      <c r="K32" s="12"/>
      <c r="L32" s="16"/>
      <c r="M32" s="12"/>
    </row>
    <row r="33" spans="2:13" ht="16.5">
      <c r="B33" s="2" t="s">
        <v>34</v>
      </c>
      <c r="G33" s="20">
        <f>SUM(G28:G32)</f>
        <v>4798</v>
      </c>
      <c r="H33" s="12"/>
      <c r="I33" s="20">
        <f>SUM(I28:I32)</f>
        <v>5744</v>
      </c>
      <c r="J33" s="12"/>
      <c r="K33" s="20">
        <f>SUM(K28:K32)</f>
        <v>25264</v>
      </c>
      <c r="L33" s="12"/>
      <c r="M33" s="20">
        <f>SUM(M28:M32)</f>
        <v>22169</v>
      </c>
    </row>
    <row r="34" spans="2:13" ht="16.5">
      <c r="B34" s="2"/>
      <c r="G34" s="11"/>
      <c r="H34" s="11"/>
      <c r="I34" s="11"/>
      <c r="J34" s="12"/>
      <c r="K34" s="11"/>
      <c r="L34" s="11"/>
      <c r="M34" s="11"/>
    </row>
    <row r="35" spans="1:13" ht="16.5">
      <c r="A35" s="10" t="s">
        <v>35</v>
      </c>
      <c r="B35" s="2"/>
      <c r="G35" s="11"/>
      <c r="H35" s="11"/>
      <c r="I35" s="11"/>
      <c r="J35" s="12"/>
      <c r="K35" s="11"/>
      <c r="L35" s="11"/>
      <c r="M35" s="11"/>
    </row>
    <row r="36" spans="1:13" ht="16.5">
      <c r="A36" s="3" t="s">
        <v>36</v>
      </c>
      <c r="B36" s="2"/>
      <c r="G36" s="11"/>
      <c r="H36" s="11"/>
      <c r="I36" s="11"/>
      <c r="J36" s="12"/>
      <c r="K36" s="11"/>
      <c r="L36" s="11"/>
      <c r="M36" s="11"/>
    </row>
    <row r="37" spans="1:13" ht="16.5">
      <c r="A37" s="3" t="s">
        <v>37</v>
      </c>
      <c r="B37" s="3" t="s">
        <v>38</v>
      </c>
      <c r="E37" s="4" t="s">
        <v>98</v>
      </c>
      <c r="G37" s="11">
        <v>-1427</v>
      </c>
      <c r="H37" s="11"/>
      <c r="I37" s="11">
        <v>181</v>
      </c>
      <c r="J37" s="12"/>
      <c r="K37" s="11">
        <v>-2339</v>
      </c>
      <c r="L37" s="11"/>
      <c r="M37" s="11">
        <v>-322</v>
      </c>
    </row>
    <row r="38" spans="2:13" ht="16.5">
      <c r="B38" s="2"/>
      <c r="G38" s="12"/>
      <c r="H38" s="12"/>
      <c r="I38" s="12"/>
      <c r="J38" s="12"/>
      <c r="K38" s="12"/>
      <c r="L38" s="12"/>
      <c r="M38" s="12"/>
    </row>
    <row r="39" spans="1:13" ht="17.25" thickBot="1">
      <c r="A39" s="13" t="s">
        <v>39</v>
      </c>
      <c r="G39" s="21">
        <f>G33+G37</f>
        <v>3371</v>
      </c>
      <c r="H39" s="11"/>
      <c r="I39" s="21">
        <f>I33+I37</f>
        <v>5925</v>
      </c>
      <c r="J39" s="12"/>
      <c r="K39" s="21">
        <f>K33+K37</f>
        <v>22925</v>
      </c>
      <c r="L39" s="11"/>
      <c r="M39" s="21">
        <f>M33+M37</f>
        <v>21847</v>
      </c>
    </row>
    <row r="40" spans="1:13" ht="16.5">
      <c r="A40" s="13"/>
      <c r="G40" s="11"/>
      <c r="H40" s="11"/>
      <c r="I40" s="11"/>
      <c r="J40" s="12"/>
      <c r="K40" s="11"/>
      <c r="L40" s="11"/>
      <c r="M40" s="11"/>
    </row>
    <row r="41" spans="1:13" ht="16.5">
      <c r="A41" s="3" t="s">
        <v>40</v>
      </c>
      <c r="G41" s="11"/>
      <c r="H41" s="11"/>
      <c r="I41" s="11"/>
      <c r="J41" s="12"/>
      <c r="K41" s="11"/>
      <c r="L41" s="11"/>
      <c r="M41" s="11"/>
    </row>
    <row r="42" spans="1:13" ht="16.5">
      <c r="A42" s="3" t="s">
        <v>41</v>
      </c>
      <c r="E42" s="4" t="s">
        <v>42</v>
      </c>
      <c r="G42" s="11">
        <v>1202</v>
      </c>
      <c r="H42" s="11"/>
      <c r="I42" s="11">
        <v>3103</v>
      </c>
      <c r="J42" s="12"/>
      <c r="K42" s="11">
        <v>11832</v>
      </c>
      <c r="L42" s="11"/>
      <c r="M42" s="11">
        <v>12491</v>
      </c>
    </row>
    <row r="43" spans="1:13" ht="16.5">
      <c r="A43" s="3" t="s">
        <v>43</v>
      </c>
      <c r="G43" s="11">
        <v>2169</v>
      </c>
      <c r="H43" s="11"/>
      <c r="I43" s="11">
        <v>2822</v>
      </c>
      <c r="J43" s="12"/>
      <c r="K43" s="11">
        <v>11093</v>
      </c>
      <c r="L43" s="11"/>
      <c r="M43" s="11">
        <v>9356</v>
      </c>
    </row>
    <row r="44" spans="7:13" ht="17.25" thickBot="1">
      <c r="G44" s="21">
        <f>G42+G43</f>
        <v>3371</v>
      </c>
      <c r="H44" s="11"/>
      <c r="I44" s="21">
        <f>I42+I43</f>
        <v>5925</v>
      </c>
      <c r="J44" s="12"/>
      <c r="K44" s="21">
        <f>K42+K43</f>
        <v>22925</v>
      </c>
      <c r="L44" s="11"/>
      <c r="M44" s="21">
        <f>M42+M43</f>
        <v>21847</v>
      </c>
    </row>
    <row r="45" spans="7:13" ht="16.5">
      <c r="G45" s="12"/>
      <c r="H45" s="11"/>
      <c r="I45" s="12"/>
      <c r="J45" s="12"/>
      <c r="K45" s="12"/>
      <c r="L45" s="11"/>
      <c r="M45" s="12"/>
    </row>
    <row r="46" spans="1:13" ht="16.5">
      <c r="A46" s="2" t="s">
        <v>44</v>
      </c>
      <c r="G46" s="11"/>
      <c r="H46" s="11"/>
      <c r="I46" s="11"/>
      <c r="J46" s="12"/>
      <c r="K46" s="11"/>
      <c r="L46" s="11"/>
      <c r="M46" s="11"/>
    </row>
    <row r="47" spans="2:13" ht="16.5">
      <c r="B47" s="2" t="s">
        <v>45</v>
      </c>
      <c r="G47" s="11"/>
      <c r="H47" s="11"/>
      <c r="I47" s="11"/>
      <c r="J47" s="12"/>
      <c r="K47" s="11"/>
      <c r="L47" s="11"/>
      <c r="M47" s="11"/>
    </row>
    <row r="48" spans="2:13" ht="16.5">
      <c r="B48" s="2"/>
      <c r="G48" s="11"/>
      <c r="H48" s="11"/>
      <c r="I48" s="11"/>
      <c r="J48" s="12"/>
      <c r="K48" s="11"/>
      <c r="L48" s="11"/>
      <c r="M48" s="11"/>
    </row>
    <row r="49" spans="2:13" ht="16.5">
      <c r="B49" s="2"/>
      <c r="G49" s="11"/>
      <c r="H49" s="11"/>
      <c r="I49" s="11"/>
      <c r="J49" s="12"/>
      <c r="K49" s="11"/>
      <c r="L49" s="11"/>
      <c r="M49" s="11"/>
    </row>
    <row r="50" spans="1:13" ht="17.25" thickBot="1">
      <c r="A50" s="13" t="s">
        <v>46</v>
      </c>
      <c r="E50" s="4" t="s">
        <v>42</v>
      </c>
      <c r="G50" s="22">
        <f>G42/100000*100</f>
        <v>1.202</v>
      </c>
      <c r="H50" s="23"/>
      <c r="I50" s="24">
        <f>I42/100000*100</f>
        <v>3.1029999999999998</v>
      </c>
      <c r="J50" s="25"/>
      <c r="K50" s="22">
        <f>K42/100000*100</f>
        <v>11.831999999999999</v>
      </c>
      <c r="L50" s="23"/>
      <c r="M50" s="24">
        <f>M42/100000*100</f>
        <v>12.491</v>
      </c>
    </row>
    <row r="51" spans="7:10" ht="16.5">
      <c r="G51" s="25"/>
      <c r="H51" s="25"/>
      <c r="I51" s="25"/>
      <c r="J51" s="25"/>
    </row>
    <row r="52" spans="7:10" ht="16.5">
      <c r="G52" s="25"/>
      <c r="H52" s="25"/>
      <c r="I52" s="25"/>
      <c r="J52" s="25"/>
    </row>
    <row r="53" ht="16.5"/>
    <row r="54" ht="16.5"/>
    <row r="55" ht="16.5">
      <c r="A55" s="13"/>
    </row>
    <row r="56" ht="16.5">
      <c r="A56" s="13"/>
    </row>
    <row r="57" ht="16.5">
      <c r="A57" s="13"/>
    </row>
    <row r="58" ht="16.5">
      <c r="A58" s="13"/>
    </row>
    <row r="59" ht="16.5">
      <c r="A59" s="13"/>
    </row>
    <row r="60" ht="16.5">
      <c r="A60" s="13"/>
    </row>
    <row r="61" ht="16.5">
      <c r="A61" s="13"/>
    </row>
    <row r="62" ht="16.5">
      <c r="A62" s="13"/>
    </row>
    <row r="63" ht="16.5">
      <c r="A63" s="13"/>
    </row>
    <row r="74" ht="16.5">
      <c r="A74" s="13"/>
    </row>
    <row r="75" ht="16.5">
      <c r="A75" s="13"/>
    </row>
    <row r="76" ht="16.5">
      <c r="A76" s="13"/>
    </row>
    <row r="78" ht="16.5">
      <c r="A78" s="13"/>
    </row>
    <row r="79" ht="16.5">
      <c r="A79" s="13"/>
    </row>
    <row r="80" ht="16.5">
      <c r="A80" s="13"/>
    </row>
  </sheetData>
  <mergeCells count="2">
    <mergeCell ref="G7:I7"/>
    <mergeCell ref="K7:M7"/>
  </mergeCells>
  <printOptions/>
  <pageMargins left="0.35" right="0.47" top="0.59" bottom="0.55" header="0.5" footer="0.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H71"/>
  <sheetViews>
    <sheetView workbookViewId="0" topLeftCell="A1">
      <selection activeCell="A1" sqref="A1"/>
    </sheetView>
  </sheetViews>
  <sheetFormatPr defaultColWidth="9.140625" defaultRowHeight="12.75"/>
  <cols>
    <col min="1" max="1" width="3.8515625" style="40" customWidth="1"/>
    <col min="2" max="2" width="46.8515625" style="40" customWidth="1"/>
    <col min="3" max="3" width="8.140625" style="41" customWidth="1"/>
    <col min="4" max="4" width="1.1484375" style="40" customWidth="1"/>
    <col min="5" max="5" width="11.421875" style="40" customWidth="1"/>
    <col min="6" max="6" width="2.28125" style="40" customWidth="1"/>
    <col min="7" max="7" width="14.140625" style="40" customWidth="1"/>
    <col min="8" max="8" width="11.57421875" style="40" customWidth="1"/>
    <col min="9" max="16384" width="9.140625" style="40" customWidth="1"/>
  </cols>
  <sheetData>
    <row r="1" ht="15">
      <c r="A1" s="39" t="s">
        <v>8</v>
      </c>
    </row>
    <row r="2" ht="14.25">
      <c r="A2" s="42" t="s">
        <v>9</v>
      </c>
    </row>
    <row r="3" spans="1:4" ht="15">
      <c r="A3" s="39" t="s">
        <v>99</v>
      </c>
      <c r="B3" s="39"/>
      <c r="C3" s="43"/>
      <c r="D3" s="39"/>
    </row>
    <row r="4" spans="1:4" ht="15">
      <c r="A4" s="39" t="s">
        <v>100</v>
      </c>
      <c r="B4" s="39"/>
      <c r="C4" s="43"/>
      <c r="D4" s="39"/>
    </row>
    <row r="5" spans="1:7" ht="15">
      <c r="A5" s="42" t="s">
        <v>12</v>
      </c>
      <c r="B5" s="39"/>
      <c r="C5" s="43"/>
      <c r="D5" s="39"/>
      <c r="E5" s="43" t="s">
        <v>101</v>
      </c>
      <c r="F5" s="43"/>
      <c r="G5" s="43" t="s">
        <v>101</v>
      </c>
    </row>
    <row r="6" spans="5:7" ht="15">
      <c r="E6" s="43" t="s">
        <v>4</v>
      </c>
      <c r="F6" s="43"/>
      <c r="G6" s="43" t="s">
        <v>5</v>
      </c>
    </row>
    <row r="7" spans="1:7" ht="15">
      <c r="A7" s="39"/>
      <c r="B7" s="39"/>
      <c r="C7" s="43" t="s">
        <v>19</v>
      </c>
      <c r="D7" s="39"/>
      <c r="E7" s="43" t="s">
        <v>6</v>
      </c>
      <c r="F7" s="43"/>
      <c r="G7" s="43" t="s">
        <v>6</v>
      </c>
    </row>
    <row r="8" spans="2:7" ht="15">
      <c r="B8" s="39"/>
      <c r="C8" s="43"/>
      <c r="D8" s="39"/>
      <c r="G8" s="44"/>
    </row>
    <row r="9" spans="1:7" ht="15">
      <c r="A9" s="39" t="s">
        <v>102</v>
      </c>
      <c r="B9" s="39"/>
      <c r="C9" s="43"/>
      <c r="D9" s="39"/>
      <c r="G9" s="44"/>
    </row>
    <row r="10" spans="1:7" ht="14.25">
      <c r="A10" s="40" t="s">
        <v>103</v>
      </c>
      <c r="C10" s="41" t="s">
        <v>104</v>
      </c>
      <c r="E10" s="29">
        <v>38258</v>
      </c>
      <c r="F10" s="29"/>
      <c r="G10" s="29">
        <v>74227</v>
      </c>
    </row>
    <row r="11" spans="1:7" ht="14.25">
      <c r="A11" s="40" t="s">
        <v>105</v>
      </c>
      <c r="E11" s="29">
        <v>74359</v>
      </c>
      <c r="F11" s="29"/>
      <c r="G11" s="29">
        <v>73177</v>
      </c>
    </row>
    <row r="12" spans="1:7" ht="14.25">
      <c r="A12" s="40" t="s">
        <v>106</v>
      </c>
      <c r="E12" s="29">
        <v>12755</v>
      </c>
      <c r="F12" s="29"/>
      <c r="G12" s="29">
        <v>25702</v>
      </c>
    </row>
    <row r="13" spans="1:7" ht="14.25">
      <c r="A13" s="40" t="s">
        <v>107</v>
      </c>
      <c r="E13" s="29">
        <v>18949</v>
      </c>
      <c r="F13" s="29"/>
      <c r="G13" s="29">
        <v>26780</v>
      </c>
    </row>
    <row r="14" spans="1:7" ht="14.25">
      <c r="A14" s="40" t="s">
        <v>108</v>
      </c>
      <c r="E14" s="29">
        <v>1987</v>
      </c>
      <c r="F14" s="45"/>
      <c r="G14" s="29">
        <v>1991</v>
      </c>
    </row>
    <row r="15" spans="1:7" ht="14.25">
      <c r="A15" s="40" t="s">
        <v>109</v>
      </c>
      <c r="E15" s="29">
        <v>16</v>
      </c>
      <c r="F15" s="45"/>
      <c r="G15" s="29">
        <v>0</v>
      </c>
    </row>
    <row r="16" spans="1:7" ht="14.25">
      <c r="A16" s="40" t="s">
        <v>110</v>
      </c>
      <c r="E16" s="29">
        <v>23811</v>
      </c>
      <c r="F16" s="45"/>
      <c r="G16" s="29">
        <v>23811</v>
      </c>
    </row>
    <row r="17" spans="1:7" ht="14.25">
      <c r="A17" s="40" t="s">
        <v>111</v>
      </c>
      <c r="E17" s="29">
        <v>4</v>
      </c>
      <c r="F17" s="45"/>
      <c r="G17" s="29">
        <v>729</v>
      </c>
    </row>
    <row r="18" spans="5:7" ht="14.25">
      <c r="E18" s="46">
        <f>SUM(E8:E17)</f>
        <v>170139</v>
      </c>
      <c r="F18" s="45"/>
      <c r="G18" s="46">
        <f>SUM(G8:G17)</f>
        <v>226417</v>
      </c>
    </row>
    <row r="19" spans="5:7" ht="4.5" customHeight="1">
      <c r="E19" s="47"/>
      <c r="F19" s="45"/>
      <c r="G19" s="47"/>
    </row>
    <row r="20" spans="1:7" ht="15">
      <c r="A20" s="39" t="s">
        <v>112</v>
      </c>
      <c r="B20" s="39"/>
      <c r="C20" s="43"/>
      <c r="D20" s="39"/>
      <c r="E20" s="45"/>
      <c r="F20" s="45"/>
      <c r="G20" s="45"/>
    </row>
    <row r="21" spans="1:7" ht="14.25">
      <c r="A21" s="40" t="s">
        <v>113</v>
      </c>
      <c r="E21" s="45">
        <v>145533</v>
      </c>
      <c r="F21" s="45"/>
      <c r="G21" s="45">
        <v>141105</v>
      </c>
    </row>
    <row r="22" spans="1:7" ht="14.25">
      <c r="A22" s="40" t="s">
        <v>114</v>
      </c>
      <c r="E22" s="45">
        <v>5988</v>
      </c>
      <c r="F22" s="45"/>
      <c r="G22" s="45">
        <v>15432</v>
      </c>
    </row>
    <row r="23" spans="1:7" ht="14.25">
      <c r="A23" s="40" t="s">
        <v>115</v>
      </c>
      <c r="E23" s="45">
        <v>167892</v>
      </c>
      <c r="F23" s="45"/>
      <c r="G23" s="45">
        <v>158154</v>
      </c>
    </row>
    <row r="24" spans="1:7" ht="14.25">
      <c r="A24" s="40" t="s">
        <v>116</v>
      </c>
      <c r="E24" s="45">
        <v>1621</v>
      </c>
      <c r="F24" s="45"/>
      <c r="G24" s="45">
        <v>1684</v>
      </c>
    </row>
    <row r="25" spans="1:7" ht="14.25">
      <c r="A25" s="40" t="s">
        <v>117</v>
      </c>
      <c r="C25" s="41" t="s">
        <v>118</v>
      </c>
      <c r="E25" s="45">
        <v>3656</v>
      </c>
      <c r="F25" s="45"/>
      <c r="G25" s="45">
        <v>3529</v>
      </c>
    </row>
    <row r="26" spans="1:7" ht="14.25">
      <c r="A26" s="40" t="s">
        <v>74</v>
      </c>
      <c r="E26" s="48">
        <v>138320</v>
      </c>
      <c r="F26" s="45"/>
      <c r="G26" s="48">
        <v>84806</v>
      </c>
    </row>
    <row r="27" spans="5:7" ht="14.25">
      <c r="E27" s="47">
        <f>SUM(E21:E26)</f>
        <v>463010</v>
      </c>
      <c r="F27" s="47"/>
      <c r="G27" s="47">
        <f>SUM(G21:G26)</f>
        <v>404710</v>
      </c>
    </row>
    <row r="28" spans="1:7" ht="15.75" thickBot="1">
      <c r="A28" s="39" t="s">
        <v>119</v>
      </c>
      <c r="E28" s="49">
        <f>E18+E27</f>
        <v>633149</v>
      </c>
      <c r="G28" s="49">
        <f>G18+G27</f>
        <v>631127</v>
      </c>
    </row>
    <row r="29" ht="4.5" customHeight="1"/>
    <row r="30" spans="1:7" ht="15">
      <c r="A30" s="39" t="s">
        <v>120</v>
      </c>
      <c r="B30" s="39"/>
      <c r="C30" s="43"/>
      <c r="D30" s="39"/>
      <c r="E30" s="45"/>
      <c r="F30" s="45"/>
      <c r="G30" s="45"/>
    </row>
    <row r="31" spans="1:7" ht="5.25" customHeight="1">
      <c r="A31" s="39"/>
      <c r="B31" s="39"/>
      <c r="C31" s="43"/>
      <c r="D31" s="39"/>
      <c r="E31" s="45"/>
      <c r="F31" s="45"/>
      <c r="G31" s="45"/>
    </row>
    <row r="32" spans="1:7" ht="15">
      <c r="A32" s="39" t="s">
        <v>121</v>
      </c>
      <c r="B32" s="39"/>
      <c r="C32" s="43"/>
      <c r="D32" s="39"/>
      <c r="E32" s="45"/>
      <c r="F32" s="45"/>
      <c r="G32" s="45"/>
    </row>
    <row r="33" spans="1:7" ht="15">
      <c r="A33" s="39"/>
      <c r="B33" s="39" t="s">
        <v>122</v>
      </c>
      <c r="C33" s="43"/>
      <c r="D33" s="39"/>
      <c r="E33" s="45"/>
      <c r="F33" s="45"/>
      <c r="G33" s="45"/>
    </row>
    <row r="34" spans="1:7" ht="14.25">
      <c r="A34" s="40" t="s">
        <v>123</v>
      </c>
      <c r="C34" s="41" t="s">
        <v>42</v>
      </c>
      <c r="E34" s="45">
        <v>100000</v>
      </c>
      <c r="F34" s="45"/>
      <c r="G34" s="45">
        <v>100000</v>
      </c>
    </row>
    <row r="35" spans="1:7" ht="14.25">
      <c r="A35" s="40" t="s">
        <v>124</v>
      </c>
      <c r="E35" s="45">
        <v>172770</v>
      </c>
      <c r="F35" s="45"/>
      <c r="G35" s="45">
        <v>172770</v>
      </c>
    </row>
    <row r="36" spans="1:7" ht="14.25">
      <c r="A36" s="40" t="s">
        <v>125</v>
      </c>
      <c r="E36" s="48">
        <v>118464</v>
      </c>
      <c r="F36" s="45"/>
      <c r="G36" s="48">
        <v>108507</v>
      </c>
    </row>
    <row r="37" spans="5:7" ht="14.25">
      <c r="E37" s="45">
        <f>SUM(E33:E36)</f>
        <v>391234</v>
      </c>
      <c r="F37" s="45"/>
      <c r="G37" s="45">
        <f>SUM(G33:G36)</f>
        <v>381277</v>
      </c>
    </row>
    <row r="38" spans="1:8" ht="14.25">
      <c r="A38" s="40" t="s">
        <v>43</v>
      </c>
      <c r="E38" s="45">
        <v>76186</v>
      </c>
      <c r="F38" s="45"/>
      <c r="G38" s="45">
        <v>76343</v>
      </c>
      <c r="H38" s="45"/>
    </row>
    <row r="39" spans="1:7" ht="15">
      <c r="A39" s="39" t="s">
        <v>126</v>
      </c>
      <c r="E39" s="46">
        <f>SUM(E37:E38)</f>
        <v>467420</v>
      </c>
      <c r="F39" s="45"/>
      <c r="G39" s="46">
        <f>SUM(G37:G38)</f>
        <v>457620</v>
      </c>
    </row>
    <row r="40" spans="5:7" ht="6" customHeight="1">
      <c r="E40" s="45"/>
      <c r="F40" s="45"/>
      <c r="G40" s="45"/>
    </row>
    <row r="41" spans="1:7" ht="15">
      <c r="A41" s="39" t="s">
        <v>127</v>
      </c>
      <c r="E41" s="45"/>
      <c r="F41" s="45"/>
      <c r="G41" s="45"/>
    </row>
    <row r="42" spans="1:7" ht="14.25">
      <c r="A42" s="40" t="s">
        <v>128</v>
      </c>
      <c r="C42" s="41" t="s">
        <v>129</v>
      </c>
      <c r="E42" s="45">
        <v>45379</v>
      </c>
      <c r="F42" s="45"/>
      <c r="G42" s="45">
        <v>50551</v>
      </c>
    </row>
    <row r="43" spans="1:7" ht="14.25">
      <c r="A43" s="40" t="s">
        <v>130</v>
      </c>
      <c r="E43" s="45">
        <v>184</v>
      </c>
      <c r="F43" s="45"/>
      <c r="G43" s="45">
        <v>1512</v>
      </c>
    </row>
    <row r="44" spans="1:7" ht="14.25">
      <c r="A44" s="40" t="s">
        <v>131</v>
      </c>
      <c r="E44" s="45">
        <v>5092</v>
      </c>
      <c r="F44" s="45"/>
      <c r="G44" s="45">
        <v>5543</v>
      </c>
    </row>
    <row r="45" spans="5:7" ht="14.25">
      <c r="E45" s="46">
        <f>SUM(E41:E44)</f>
        <v>50655</v>
      </c>
      <c r="F45" s="45"/>
      <c r="G45" s="46">
        <f>SUM(G41:G44)</f>
        <v>57606</v>
      </c>
    </row>
    <row r="46" spans="5:7" ht="3.75" customHeight="1">
      <c r="E46" s="47"/>
      <c r="F46" s="45"/>
      <c r="G46" s="47"/>
    </row>
    <row r="47" spans="1:7" ht="15">
      <c r="A47" s="39" t="s">
        <v>132</v>
      </c>
      <c r="E47" s="47"/>
      <c r="G47" s="47"/>
    </row>
    <row r="48" spans="1:7" ht="14.25">
      <c r="A48" s="40" t="s">
        <v>130</v>
      </c>
      <c r="E48" s="47">
        <v>18</v>
      </c>
      <c r="G48" s="47">
        <v>266</v>
      </c>
    </row>
    <row r="49" spans="1:7" ht="14.25">
      <c r="A49" s="40" t="s">
        <v>128</v>
      </c>
      <c r="C49" s="41" t="s">
        <v>129</v>
      </c>
      <c r="E49" s="45">
        <v>65268</v>
      </c>
      <c r="F49" s="45"/>
      <c r="G49" s="45">
        <v>65243</v>
      </c>
    </row>
    <row r="50" spans="1:7" ht="14.25">
      <c r="A50" s="40" t="s">
        <v>133</v>
      </c>
      <c r="E50" s="45">
        <v>46708</v>
      </c>
      <c r="F50" s="45"/>
      <c r="G50" s="45">
        <v>49151</v>
      </c>
    </row>
    <row r="51" spans="1:7" ht="14.25">
      <c r="A51" s="40" t="s">
        <v>134</v>
      </c>
      <c r="E51" s="47">
        <v>3080</v>
      </c>
      <c r="F51" s="47"/>
      <c r="G51" s="47">
        <v>1241</v>
      </c>
    </row>
    <row r="52" spans="5:7" ht="14.25">
      <c r="E52" s="45"/>
      <c r="F52" s="45"/>
      <c r="G52" s="45"/>
    </row>
    <row r="53" spans="5:7" ht="14.25">
      <c r="E53" s="46">
        <f>SUM(E48:E52)</f>
        <v>115074</v>
      </c>
      <c r="F53" s="45"/>
      <c r="G53" s="46">
        <f>SUM(G48:G52)</f>
        <v>115901</v>
      </c>
    </row>
    <row r="54" spans="5:7" ht="3.75" customHeight="1">
      <c r="E54" s="45"/>
      <c r="F54" s="45"/>
      <c r="G54" s="45"/>
    </row>
    <row r="55" spans="1:7" ht="15">
      <c r="A55" s="39" t="s">
        <v>135</v>
      </c>
      <c r="E55" s="48">
        <f>E45+E53</f>
        <v>165729</v>
      </c>
      <c r="F55" s="47"/>
      <c r="G55" s="48">
        <f>G45+G53</f>
        <v>173507</v>
      </c>
    </row>
    <row r="56" spans="1:7" ht="4.5" customHeight="1">
      <c r="A56" s="39"/>
      <c r="E56" s="45"/>
      <c r="F56" s="45"/>
      <c r="G56" s="45"/>
    </row>
    <row r="57" spans="1:7" ht="15.75" thickBot="1">
      <c r="A57" s="39" t="s">
        <v>136</v>
      </c>
      <c r="E57" s="50">
        <f>E39+E55</f>
        <v>633149</v>
      </c>
      <c r="F57" s="47"/>
      <c r="G57" s="50">
        <f>G39+G55</f>
        <v>631127</v>
      </c>
    </row>
    <row r="59" ht="14.25"/>
    <row r="60" ht="14.25"/>
    <row r="61" ht="14.25"/>
    <row r="62" ht="14.25"/>
    <row r="71" spans="5:7" ht="14.25">
      <c r="E71" s="45"/>
      <c r="G71" s="45"/>
    </row>
  </sheetData>
  <printOptions/>
  <pageMargins left="0.75" right="0.75" top="0.7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9.140625" defaultRowHeight="12.75"/>
  <cols>
    <col min="1" max="1" width="3.421875" style="3" customWidth="1"/>
    <col min="2" max="2" width="25.140625" style="3" customWidth="1"/>
    <col min="3" max="3" width="9.140625" style="3" customWidth="1"/>
    <col min="4" max="4" width="11.28125" style="3" customWidth="1"/>
    <col min="5" max="5" width="10.140625" style="3" customWidth="1"/>
    <col min="6" max="6" width="15.57421875" style="3" customWidth="1"/>
    <col min="7" max="9" width="10.421875" style="3" customWidth="1"/>
    <col min="10" max="16384" width="9.140625" style="3" customWidth="1"/>
  </cols>
  <sheetData>
    <row r="1" ht="16.5">
      <c r="A1" s="2" t="s">
        <v>8</v>
      </c>
    </row>
    <row r="2" ht="16.5">
      <c r="A2" s="3" t="s">
        <v>9</v>
      </c>
    </row>
    <row r="3" ht="16.5">
      <c r="A3" s="2" t="s">
        <v>77</v>
      </c>
    </row>
    <row r="4" ht="16.5">
      <c r="A4" s="2" t="s">
        <v>11</v>
      </c>
    </row>
    <row r="5" ht="16.5">
      <c r="A5" s="3" t="s">
        <v>12</v>
      </c>
    </row>
    <row r="7" spans="3:9" ht="16.5">
      <c r="C7" s="2"/>
      <c r="D7" s="2" t="s">
        <v>78</v>
      </c>
      <c r="E7" s="2"/>
      <c r="F7" s="2"/>
      <c r="G7" s="2"/>
      <c r="H7" s="34" t="s">
        <v>79</v>
      </c>
      <c r="I7" s="34" t="s">
        <v>80</v>
      </c>
    </row>
    <row r="8" spans="4:9" ht="16.5">
      <c r="D8" s="2"/>
      <c r="E8" s="2"/>
      <c r="F8" s="34" t="s">
        <v>81</v>
      </c>
      <c r="G8" s="2"/>
      <c r="H8" s="34" t="s">
        <v>82</v>
      </c>
      <c r="I8" s="34" t="s">
        <v>83</v>
      </c>
    </row>
    <row r="9" spans="3:9" ht="16.5">
      <c r="C9" s="2"/>
      <c r="D9" s="34" t="s">
        <v>84</v>
      </c>
      <c r="E9" s="34" t="s">
        <v>84</v>
      </c>
      <c r="F9" s="34" t="s">
        <v>85</v>
      </c>
      <c r="G9" s="34"/>
      <c r="H9" s="34"/>
      <c r="I9" s="34"/>
    </row>
    <row r="10" spans="3:9" ht="16.5">
      <c r="C10" s="2"/>
      <c r="D10" s="34" t="s">
        <v>86</v>
      </c>
      <c r="E10" s="34" t="s">
        <v>87</v>
      </c>
      <c r="F10" s="34" t="s">
        <v>88</v>
      </c>
      <c r="G10" s="34" t="s">
        <v>89</v>
      </c>
      <c r="H10" s="34"/>
      <c r="I10" s="34"/>
    </row>
    <row r="11" spans="3:9" ht="16.5">
      <c r="C11" s="6" t="s">
        <v>19</v>
      </c>
      <c r="D11" s="34" t="s">
        <v>6</v>
      </c>
      <c r="E11" s="34" t="s">
        <v>6</v>
      </c>
      <c r="F11" s="34" t="s">
        <v>6</v>
      </c>
      <c r="G11" s="34" t="s">
        <v>6</v>
      </c>
      <c r="H11" s="34" t="s">
        <v>6</v>
      </c>
      <c r="I11" s="34" t="s">
        <v>6</v>
      </c>
    </row>
    <row r="14" spans="1:9" ht="16.5">
      <c r="A14" s="2" t="s">
        <v>90</v>
      </c>
      <c r="C14" s="4"/>
      <c r="D14" s="19">
        <v>100000</v>
      </c>
      <c r="E14" s="19">
        <v>172770</v>
      </c>
      <c r="F14" s="19">
        <v>108507</v>
      </c>
      <c r="G14" s="19">
        <f>SUM(D14:F14)</f>
        <v>381277</v>
      </c>
      <c r="H14" s="19">
        <v>76343</v>
      </c>
      <c r="I14" s="19">
        <f>SUM(G14:H14)</f>
        <v>457620</v>
      </c>
    </row>
    <row r="15" spans="1:9" ht="16.5">
      <c r="A15" s="2"/>
      <c r="C15" s="4"/>
      <c r="D15" s="19"/>
      <c r="E15" s="19"/>
      <c r="F15" s="19"/>
      <c r="G15" s="19"/>
      <c r="H15" s="19"/>
      <c r="I15" s="19"/>
    </row>
    <row r="16" spans="1:9" ht="16.5">
      <c r="A16" s="3" t="s">
        <v>91</v>
      </c>
      <c r="C16" s="4"/>
      <c r="D16" s="35">
        <v>0</v>
      </c>
      <c r="E16" s="35">
        <v>0</v>
      </c>
      <c r="F16" s="35">
        <v>11832</v>
      </c>
      <c r="G16" s="35">
        <f>SUM(D16:F16)</f>
        <v>11832</v>
      </c>
      <c r="H16" s="35">
        <v>11093</v>
      </c>
      <c r="I16" s="35">
        <f>SUM(G16:H16)</f>
        <v>22925</v>
      </c>
    </row>
    <row r="17" spans="3:9" ht="16.5">
      <c r="C17" s="4"/>
      <c r="D17" s="35"/>
      <c r="E17" s="35"/>
      <c r="F17" s="35"/>
      <c r="G17" s="35"/>
      <c r="H17" s="35"/>
      <c r="I17" s="35"/>
    </row>
    <row r="18" spans="1:9" ht="16.5">
      <c r="A18" s="3" t="s">
        <v>68</v>
      </c>
      <c r="C18" s="4"/>
      <c r="D18" s="35">
        <v>0</v>
      </c>
      <c r="E18" s="35">
        <v>0</v>
      </c>
      <c r="F18" s="35">
        <v>-1875</v>
      </c>
      <c r="G18" s="35">
        <f>SUM(D18:F18)</f>
        <v>-1875</v>
      </c>
      <c r="H18" s="35">
        <v>0</v>
      </c>
      <c r="I18" s="35">
        <f>SUM(G18:H18)</f>
        <v>-1875</v>
      </c>
    </row>
    <row r="19" spans="3:9" ht="16.5">
      <c r="C19" s="4"/>
      <c r="D19" s="35"/>
      <c r="E19" s="35"/>
      <c r="F19" s="35"/>
      <c r="G19" s="35"/>
      <c r="H19" s="35"/>
      <c r="I19" s="35"/>
    </row>
    <row r="20" spans="1:9" ht="16.5">
      <c r="A20" s="3" t="s">
        <v>92</v>
      </c>
      <c r="C20" s="4"/>
      <c r="D20" s="35">
        <v>0</v>
      </c>
      <c r="E20" s="35">
        <v>0</v>
      </c>
      <c r="F20" s="35">
        <v>0</v>
      </c>
      <c r="G20" s="35">
        <v>0</v>
      </c>
      <c r="H20" s="35">
        <v>-11250</v>
      </c>
      <c r="I20" s="35">
        <f>G20+H20</f>
        <v>-11250</v>
      </c>
    </row>
    <row r="21" spans="2:9" ht="16.5">
      <c r="B21" s="3" t="s">
        <v>93</v>
      </c>
      <c r="C21" s="4"/>
      <c r="D21" s="36"/>
      <c r="E21" s="36"/>
      <c r="F21" s="36"/>
      <c r="G21" s="36"/>
      <c r="H21" s="36"/>
      <c r="I21" s="36"/>
    </row>
    <row r="22" spans="3:9" ht="16.5">
      <c r="C22" s="4"/>
      <c r="D22" s="35"/>
      <c r="E22" s="35"/>
      <c r="F22" s="35"/>
      <c r="G22" s="35"/>
      <c r="H22" s="35"/>
      <c r="I22" s="35"/>
    </row>
    <row r="23" spans="1:9" ht="17.25" thickBot="1">
      <c r="A23" s="2" t="s">
        <v>94</v>
      </c>
      <c r="C23" s="4"/>
      <c r="D23" s="37">
        <f aca="true" t="shared" si="0" ref="D23:I23">SUM(D13:D21)</f>
        <v>100000</v>
      </c>
      <c r="E23" s="37">
        <f t="shared" si="0"/>
        <v>172770</v>
      </c>
      <c r="F23" s="37">
        <f>SUM(F13:F21)</f>
        <v>118464</v>
      </c>
      <c r="G23" s="37">
        <f t="shared" si="0"/>
        <v>391234</v>
      </c>
      <c r="H23" s="37">
        <f t="shared" si="0"/>
        <v>76186</v>
      </c>
      <c r="I23" s="37">
        <f t="shared" si="0"/>
        <v>467420</v>
      </c>
    </row>
    <row r="24" spans="1:9" ht="16.5">
      <c r="A24" s="2"/>
      <c r="C24" s="4"/>
      <c r="D24" s="19"/>
      <c r="E24" s="19"/>
      <c r="F24" s="19"/>
      <c r="G24" s="19"/>
      <c r="H24" s="19"/>
      <c r="I24" s="19"/>
    </row>
    <row r="25" spans="1:9" ht="16.5">
      <c r="A25" s="2"/>
      <c r="C25" s="4"/>
      <c r="D25" s="19"/>
      <c r="E25" s="19"/>
      <c r="F25" s="19"/>
      <c r="G25" s="19"/>
      <c r="H25" s="19"/>
      <c r="I25" s="19"/>
    </row>
    <row r="26" spans="1:9" ht="16.5">
      <c r="A26" s="2"/>
      <c r="C26" s="4"/>
      <c r="D26" s="19"/>
      <c r="E26" s="19"/>
      <c r="F26" s="19"/>
      <c r="G26" s="19"/>
      <c r="H26" s="19"/>
      <c r="I26" s="19"/>
    </row>
    <row r="27" spans="1:9" ht="16.5">
      <c r="A27" s="38" t="s">
        <v>95</v>
      </c>
      <c r="C27" s="4"/>
      <c r="D27" s="19"/>
      <c r="E27" s="19"/>
      <c r="F27" s="19"/>
      <c r="G27" s="19"/>
      <c r="H27" s="19"/>
      <c r="I27" s="19"/>
    </row>
    <row r="28" spans="3:9" ht="16.5">
      <c r="C28" s="4"/>
      <c r="D28" s="19"/>
      <c r="E28" s="19"/>
      <c r="F28" s="19"/>
      <c r="G28" s="19"/>
      <c r="H28" s="19"/>
      <c r="I28" s="19"/>
    </row>
    <row r="29" spans="1:9" ht="16.5">
      <c r="A29" s="2" t="s">
        <v>96</v>
      </c>
      <c r="C29" s="4"/>
      <c r="D29" s="19">
        <v>100000</v>
      </c>
      <c r="E29" s="19">
        <v>172770</v>
      </c>
      <c r="F29" s="19">
        <v>97866</v>
      </c>
      <c r="G29" s="19">
        <f>SUM(D29:F29)</f>
        <v>370636</v>
      </c>
      <c r="H29" s="19">
        <v>71986</v>
      </c>
      <c r="I29" s="19">
        <f>G29+H29</f>
        <v>442622</v>
      </c>
    </row>
    <row r="30" spans="3:9" ht="16.5">
      <c r="C30" s="4"/>
      <c r="D30" s="19"/>
      <c r="E30" s="19"/>
      <c r="F30" s="19"/>
      <c r="G30" s="19"/>
      <c r="H30" s="19"/>
      <c r="I30" s="19"/>
    </row>
    <row r="31" spans="1:9" ht="16.5">
      <c r="A31" s="3" t="s">
        <v>91</v>
      </c>
      <c r="D31" s="35">
        <v>0</v>
      </c>
      <c r="E31" s="35">
        <v>0</v>
      </c>
      <c r="F31" s="35">
        <v>12491</v>
      </c>
      <c r="G31" s="35">
        <f>SUM(D31:F31)</f>
        <v>12491</v>
      </c>
      <c r="H31" s="35">
        <v>9356</v>
      </c>
      <c r="I31" s="35">
        <f>SUM(G31:H31)</f>
        <v>21847</v>
      </c>
    </row>
    <row r="32" spans="4:9" ht="16.5">
      <c r="D32" s="35"/>
      <c r="E32" s="35"/>
      <c r="F32" s="35"/>
      <c r="G32" s="35"/>
      <c r="H32" s="35"/>
      <c r="I32" s="35"/>
    </row>
    <row r="33" spans="1:9" ht="16.5">
      <c r="A33" s="3" t="s">
        <v>68</v>
      </c>
      <c r="C33" s="4"/>
      <c r="D33" s="35">
        <v>0</v>
      </c>
      <c r="E33" s="35">
        <v>0</v>
      </c>
      <c r="F33" s="35">
        <v>-1850</v>
      </c>
      <c r="G33" s="35">
        <f>SUM(D33:F33)</f>
        <v>-1850</v>
      </c>
      <c r="H33" s="35">
        <v>0</v>
      </c>
      <c r="I33" s="35">
        <f>SUM(G33:H33)</f>
        <v>-1850</v>
      </c>
    </row>
    <row r="34" spans="4:9" ht="16.5">
      <c r="D34" s="35"/>
      <c r="E34" s="35"/>
      <c r="F34" s="35"/>
      <c r="G34" s="35"/>
      <c r="H34" s="35"/>
      <c r="I34" s="35"/>
    </row>
    <row r="35" spans="1:9" ht="16.5">
      <c r="A35" s="3" t="s">
        <v>92</v>
      </c>
      <c r="D35" s="35"/>
      <c r="E35" s="35"/>
      <c r="F35" s="35"/>
      <c r="G35" s="35"/>
      <c r="H35" s="35"/>
      <c r="I35" s="35"/>
    </row>
    <row r="36" spans="2:9" ht="16.5">
      <c r="B36" s="3" t="s">
        <v>93</v>
      </c>
      <c r="D36" s="36">
        <v>0</v>
      </c>
      <c r="E36" s="36">
        <v>0</v>
      </c>
      <c r="F36" s="36">
        <v>0</v>
      </c>
      <c r="G36" s="36">
        <v>0</v>
      </c>
      <c r="H36" s="36">
        <v>-4999</v>
      </c>
      <c r="I36" s="36">
        <f>SUM(G36:H36)</f>
        <v>-4999</v>
      </c>
    </row>
    <row r="37" spans="4:9" ht="16.5">
      <c r="D37" s="35"/>
      <c r="E37" s="35"/>
      <c r="F37" s="35"/>
      <c r="G37" s="35"/>
      <c r="H37" s="35"/>
      <c r="I37" s="35"/>
    </row>
    <row r="38" spans="1:9" ht="17.25" thickBot="1">
      <c r="A38" s="2" t="s">
        <v>97</v>
      </c>
      <c r="D38" s="37">
        <f aca="true" t="shared" si="1" ref="D38:I38">SUM(D29:D36)</f>
        <v>100000</v>
      </c>
      <c r="E38" s="37">
        <f t="shared" si="1"/>
        <v>172770</v>
      </c>
      <c r="F38" s="37">
        <f t="shared" si="1"/>
        <v>108507</v>
      </c>
      <c r="G38" s="37">
        <f t="shared" si="1"/>
        <v>381277</v>
      </c>
      <c r="H38" s="37">
        <f t="shared" si="1"/>
        <v>76343</v>
      </c>
      <c r="I38" s="37">
        <f t="shared" si="1"/>
        <v>457620</v>
      </c>
    </row>
    <row r="39" ht="16.5">
      <c r="G39" s="19"/>
    </row>
    <row r="40" spans="6:8" ht="16.5">
      <c r="F40" s="19"/>
      <c r="H40" s="19"/>
    </row>
    <row r="42" ht="16.5"/>
    <row r="43" ht="16.5"/>
    <row r="44" ht="16.5"/>
    <row r="45" ht="16.5"/>
  </sheetData>
  <printOptions/>
  <pageMargins left="0.49" right="0.3" top="1.3" bottom="0.83" header="0.5" footer="0.5"/>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G60"/>
  <sheetViews>
    <sheetView workbookViewId="0" topLeftCell="A1">
      <selection activeCell="A1" sqref="A1"/>
    </sheetView>
  </sheetViews>
  <sheetFormatPr defaultColWidth="9.140625" defaultRowHeight="12.75"/>
  <cols>
    <col min="1" max="1" width="3.7109375" style="27" customWidth="1"/>
    <col min="2" max="2" width="65.57421875" style="27" customWidth="1"/>
    <col min="3" max="3" width="13.57421875" style="27" customWidth="1"/>
    <col min="4" max="4" width="1.57421875" style="27" customWidth="1"/>
    <col min="5" max="5" width="12.421875" style="27" customWidth="1"/>
    <col min="6" max="16384" width="9.140625" style="27" customWidth="1"/>
  </cols>
  <sheetData>
    <row r="1" ht="15">
      <c r="A1" s="26" t="s">
        <v>8</v>
      </c>
    </row>
    <row r="2" ht="14.25">
      <c r="A2" s="27" t="s">
        <v>9</v>
      </c>
    </row>
    <row r="3" ht="15">
      <c r="A3" s="26" t="s">
        <v>47</v>
      </c>
    </row>
    <row r="4" ht="15">
      <c r="A4" s="26" t="s">
        <v>11</v>
      </c>
    </row>
    <row r="5" ht="14.25">
      <c r="A5" s="27" t="s">
        <v>12</v>
      </c>
    </row>
    <row r="6" spans="3:5" ht="15">
      <c r="C6" s="131" t="s">
        <v>48</v>
      </c>
      <c r="D6" s="131"/>
      <c r="E6" s="131"/>
    </row>
    <row r="7" spans="3:5" ht="15">
      <c r="C7" s="28" t="s">
        <v>4</v>
      </c>
      <c r="D7" s="28"/>
      <c r="E7" s="28" t="s">
        <v>5</v>
      </c>
    </row>
    <row r="8" spans="3:5" ht="15">
      <c r="C8" s="28" t="s">
        <v>6</v>
      </c>
      <c r="D8" s="28"/>
      <c r="E8" s="28" t="s">
        <v>6</v>
      </c>
    </row>
    <row r="9" spans="1:5" ht="15">
      <c r="A9" s="26" t="s">
        <v>49</v>
      </c>
      <c r="C9" s="26"/>
      <c r="D9" s="26"/>
      <c r="E9" s="26"/>
    </row>
    <row r="10" spans="3:5" ht="15">
      <c r="C10" s="26"/>
      <c r="D10" s="26"/>
      <c r="E10" s="26"/>
    </row>
    <row r="11" spans="1:5" ht="14.25">
      <c r="A11" s="27" t="s">
        <v>293</v>
      </c>
      <c r="C11" s="29">
        <v>34624</v>
      </c>
      <c r="D11" s="29"/>
      <c r="E11" s="29">
        <v>30979</v>
      </c>
    </row>
    <row r="12" spans="3:5" ht="14.25">
      <c r="C12" s="29"/>
      <c r="D12" s="29"/>
      <c r="E12" s="29"/>
    </row>
    <row r="13" spans="1:5" ht="14.25">
      <c r="A13" s="27" t="s">
        <v>50</v>
      </c>
      <c r="C13" s="29"/>
      <c r="D13" s="29"/>
      <c r="E13" s="29"/>
    </row>
    <row r="14" spans="2:5" ht="14.25">
      <c r="B14" s="27" t="s">
        <v>51</v>
      </c>
      <c r="C14" s="29">
        <v>4974</v>
      </c>
      <c r="D14" s="29"/>
      <c r="E14" s="29">
        <v>5399</v>
      </c>
    </row>
    <row r="15" spans="2:5" ht="14.25">
      <c r="B15" s="27" t="s">
        <v>52</v>
      </c>
      <c r="C15" s="30">
        <v>3706</v>
      </c>
      <c r="D15" s="29"/>
      <c r="E15" s="30">
        <v>3588</v>
      </c>
    </row>
    <row r="16" spans="1:5" ht="14.25">
      <c r="A16" s="27" t="s">
        <v>53</v>
      </c>
      <c r="C16" s="29">
        <f>SUM(C10:C15)</f>
        <v>43304</v>
      </c>
      <c r="D16" s="29"/>
      <c r="E16" s="29">
        <f>SUM(E10:E15)</f>
        <v>39966</v>
      </c>
    </row>
    <row r="17" spans="3:5" ht="14.25">
      <c r="C17" s="29"/>
      <c r="D17" s="29"/>
      <c r="E17" s="29"/>
    </row>
    <row r="18" spans="1:5" ht="14.25">
      <c r="A18" s="27" t="s">
        <v>54</v>
      </c>
      <c r="C18" s="29"/>
      <c r="D18" s="29"/>
      <c r="E18" s="29"/>
    </row>
    <row r="19" spans="2:5" ht="14.25">
      <c r="B19" s="27" t="s">
        <v>294</v>
      </c>
      <c r="C19" s="29">
        <v>1556</v>
      </c>
      <c r="D19" s="29"/>
      <c r="E19" s="29">
        <v>7656</v>
      </c>
    </row>
    <row r="20" spans="2:5" ht="14.25">
      <c r="B20" s="27" t="s">
        <v>295</v>
      </c>
      <c r="C20" s="30">
        <v>470</v>
      </c>
      <c r="D20" s="29"/>
      <c r="E20" s="30">
        <v>-2766</v>
      </c>
    </row>
    <row r="21" spans="1:5" ht="14.25">
      <c r="A21" s="27" t="s">
        <v>55</v>
      </c>
      <c r="C21" s="29">
        <f>SUM(C16:C20)</f>
        <v>45330</v>
      </c>
      <c r="D21" s="29"/>
      <c r="E21" s="29">
        <f>SUM(E16:E20)</f>
        <v>44856</v>
      </c>
    </row>
    <row r="22" spans="1:5" ht="14.25">
      <c r="A22" s="27" t="s">
        <v>56</v>
      </c>
      <c r="C22" s="29">
        <v>-10707</v>
      </c>
      <c r="D22" s="29"/>
      <c r="E22" s="29">
        <v>-10815</v>
      </c>
    </row>
    <row r="23" spans="1:5" ht="14.25">
      <c r="A23" s="27" t="s">
        <v>57</v>
      </c>
      <c r="C23" s="31">
        <f>SUM(C21:C22)</f>
        <v>34623</v>
      </c>
      <c r="D23" s="29"/>
      <c r="E23" s="31">
        <f>SUM(E21:E22)</f>
        <v>34041</v>
      </c>
    </row>
    <row r="24" spans="3:5" ht="14.25">
      <c r="C24" s="29"/>
      <c r="D24" s="29"/>
      <c r="E24" s="29"/>
    </row>
    <row r="25" spans="1:5" ht="15">
      <c r="A25" s="26" t="s">
        <v>58</v>
      </c>
      <c r="C25" s="29"/>
      <c r="D25" s="29"/>
      <c r="E25" s="29"/>
    </row>
    <row r="26" spans="1:5" ht="14.25">
      <c r="A26" s="27" t="s">
        <v>59</v>
      </c>
      <c r="C26" s="29">
        <v>166</v>
      </c>
      <c r="D26" s="29"/>
      <c r="E26" s="29">
        <v>149</v>
      </c>
    </row>
    <row r="27" spans="1:5" ht="14.25">
      <c r="A27" s="27" t="s">
        <v>60</v>
      </c>
      <c r="C27" s="29">
        <v>1738</v>
      </c>
      <c r="D27" s="29"/>
      <c r="E27" s="29">
        <v>2293</v>
      </c>
    </row>
    <row r="28" spans="1:5" ht="14.25">
      <c r="A28" s="27" t="s">
        <v>61</v>
      </c>
      <c r="C28" s="29">
        <v>0</v>
      </c>
      <c r="D28" s="29"/>
      <c r="E28" s="29">
        <v>21000</v>
      </c>
    </row>
    <row r="29" spans="1:5" ht="14.25">
      <c r="A29" s="27" t="s">
        <v>296</v>
      </c>
      <c r="C29" s="29">
        <v>-929</v>
      </c>
      <c r="D29" s="29"/>
      <c r="E29" s="29">
        <v>-1594</v>
      </c>
    </row>
    <row r="30" spans="1:5" ht="14.25">
      <c r="A30" s="27" t="s">
        <v>297</v>
      </c>
      <c r="C30" s="29">
        <v>44000</v>
      </c>
      <c r="D30" s="29"/>
      <c r="E30" s="29">
        <v>0</v>
      </c>
    </row>
    <row r="31" spans="1:5" ht="14.25">
      <c r="A31" s="27" t="s">
        <v>62</v>
      </c>
      <c r="C31" s="29">
        <v>-3418</v>
      </c>
      <c r="D31" s="29"/>
      <c r="E31" s="29">
        <v>-11501</v>
      </c>
    </row>
    <row r="32" spans="1:5" ht="14.25">
      <c r="A32" s="27" t="s">
        <v>63</v>
      </c>
      <c r="C32" s="29">
        <v>-126</v>
      </c>
      <c r="D32" s="29"/>
      <c r="E32" s="29">
        <v>-149</v>
      </c>
    </row>
    <row r="33" spans="1:5" ht="14.25">
      <c r="A33" s="27" t="s">
        <v>64</v>
      </c>
      <c r="C33" s="31">
        <f>SUM(C24:C32)</f>
        <v>41431</v>
      </c>
      <c r="D33" s="32"/>
      <c r="E33" s="31">
        <f>SUM(E24:E32)</f>
        <v>10198</v>
      </c>
    </row>
    <row r="34" spans="3:5" ht="14.25">
      <c r="C34" s="29"/>
      <c r="D34" s="29"/>
      <c r="E34" s="29"/>
    </row>
    <row r="35" spans="1:5" ht="15">
      <c r="A35" s="26" t="s">
        <v>65</v>
      </c>
      <c r="C35" s="29"/>
      <c r="D35" s="29"/>
      <c r="E35" s="29"/>
    </row>
    <row r="36" spans="3:5" ht="14.25">
      <c r="C36" s="29"/>
      <c r="D36" s="29"/>
      <c r="E36" s="29"/>
    </row>
    <row r="37" spans="1:5" ht="14.25">
      <c r="A37" s="27" t="s">
        <v>66</v>
      </c>
      <c r="C37" s="29">
        <v>-62</v>
      </c>
      <c r="D37" s="29"/>
      <c r="E37" s="29">
        <v>-4342</v>
      </c>
    </row>
    <row r="38" spans="1:5" ht="14.25">
      <c r="A38" s="27" t="s">
        <v>67</v>
      </c>
      <c r="C38" s="29">
        <v>-9094</v>
      </c>
      <c r="D38" s="29"/>
      <c r="E38" s="29">
        <v>-11500</v>
      </c>
    </row>
    <row r="39" spans="1:5" ht="14.25">
      <c r="A39" s="27" t="s">
        <v>68</v>
      </c>
      <c r="C39" s="29">
        <v>-1875</v>
      </c>
      <c r="D39" s="29"/>
      <c r="E39" s="29">
        <v>-1850</v>
      </c>
    </row>
    <row r="40" spans="1:5" ht="14.25">
      <c r="A40" s="27" t="s">
        <v>69</v>
      </c>
      <c r="C40" s="29">
        <v>-11250</v>
      </c>
      <c r="D40" s="29"/>
      <c r="E40" s="29">
        <v>-4999</v>
      </c>
    </row>
    <row r="41" spans="1:5" ht="14.25">
      <c r="A41" s="27" t="s">
        <v>70</v>
      </c>
      <c r="C41" s="29">
        <v>842</v>
      </c>
      <c r="D41" s="29"/>
      <c r="E41" s="29">
        <v>-3949</v>
      </c>
    </row>
    <row r="42" spans="1:5" ht="14.25">
      <c r="A42" s="27" t="s">
        <v>71</v>
      </c>
      <c r="C42" s="31">
        <f>SUM(C34:C41)</f>
        <v>-21439</v>
      </c>
      <c r="D42" s="29"/>
      <c r="E42" s="31">
        <f>SUM(E34:E41)</f>
        <v>-26640</v>
      </c>
    </row>
    <row r="43" spans="3:5" ht="14.25">
      <c r="C43" s="32"/>
      <c r="D43" s="29"/>
      <c r="E43" s="32"/>
    </row>
    <row r="44" spans="1:5" ht="14.25">
      <c r="A44" s="27" t="s">
        <v>72</v>
      </c>
      <c r="C44" s="29">
        <f>C23+C33+C42</f>
        <v>54615</v>
      </c>
      <c r="D44" s="29"/>
      <c r="E44" s="29">
        <f>E23+E33+E42</f>
        <v>17599</v>
      </c>
    </row>
    <row r="45" spans="3:5" ht="14.25">
      <c r="C45" s="29"/>
      <c r="D45" s="29"/>
      <c r="E45" s="29"/>
    </row>
    <row r="46" spans="1:7" ht="14.25">
      <c r="A46" s="27" t="s">
        <v>298</v>
      </c>
      <c r="C46" s="29">
        <v>74836</v>
      </c>
      <c r="D46" s="29"/>
      <c r="E46" s="29">
        <v>57237</v>
      </c>
      <c r="G46" s="29"/>
    </row>
    <row r="47" spans="3:7" ht="14.25">
      <c r="C47" s="29"/>
      <c r="D47" s="29"/>
      <c r="E47" s="29"/>
      <c r="G47" s="29"/>
    </row>
    <row r="48" spans="1:7" ht="15" thickBot="1">
      <c r="A48" s="27" t="s">
        <v>299</v>
      </c>
      <c r="C48" s="33">
        <f>SUM(C44:C46)</f>
        <v>129451</v>
      </c>
      <c r="D48" s="29"/>
      <c r="E48" s="33">
        <f>SUM(E44:E46)</f>
        <v>74836</v>
      </c>
      <c r="G48" s="29"/>
    </row>
    <row r="49" spans="3:7" ht="14.25">
      <c r="C49" s="32"/>
      <c r="D49" s="29"/>
      <c r="E49" s="32"/>
      <c r="G49" s="29"/>
    </row>
    <row r="50" spans="1:5" ht="14.25">
      <c r="A50" s="27" t="s">
        <v>73</v>
      </c>
      <c r="C50" s="29"/>
      <c r="D50" s="29"/>
      <c r="E50" s="29"/>
    </row>
    <row r="51" spans="2:5" ht="14.25">
      <c r="B51" s="27" t="s">
        <v>74</v>
      </c>
      <c r="C51" s="29">
        <v>138320</v>
      </c>
      <c r="D51" s="29"/>
      <c r="E51" s="29">
        <v>84806</v>
      </c>
    </row>
    <row r="52" spans="3:5" ht="14.25">
      <c r="C52" s="29"/>
      <c r="D52" s="29"/>
      <c r="E52" s="29"/>
    </row>
    <row r="53" spans="1:5" ht="14.25">
      <c r="A53" s="27" t="s">
        <v>75</v>
      </c>
      <c r="C53" s="29">
        <v>-8869</v>
      </c>
      <c r="D53" s="29"/>
      <c r="E53" s="29">
        <v>-9970</v>
      </c>
    </row>
    <row r="54" ht="14.25">
      <c r="B54" s="27" t="s">
        <v>76</v>
      </c>
    </row>
    <row r="55" spans="3:5" ht="15" thickBot="1">
      <c r="C55" s="33">
        <f>SUM(C51:C54)</f>
        <v>129451</v>
      </c>
      <c r="D55" s="32"/>
      <c r="E55" s="33">
        <f>SUM(E51:E54)</f>
        <v>74836</v>
      </c>
    </row>
    <row r="57" ht="14.25"/>
    <row r="58" ht="14.25"/>
    <row r="59" ht="14.25"/>
    <row r="60" ht="14.25">
      <c r="E60" s="29"/>
    </row>
  </sheetData>
  <mergeCells count="1">
    <mergeCell ref="C6:E6"/>
  </mergeCells>
  <printOptions/>
  <pageMargins left="0.69" right="0.74" top="1.2149999999999999" bottom="0.36" header="0.5" footer="0.5"/>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M209"/>
  <sheetViews>
    <sheetView workbookViewId="0" topLeftCell="A1">
      <selection activeCell="A1" sqref="A1"/>
    </sheetView>
  </sheetViews>
  <sheetFormatPr defaultColWidth="9.140625" defaultRowHeight="12.75"/>
  <cols>
    <col min="1" max="1" width="3.7109375" style="52" customWidth="1"/>
    <col min="2" max="2" width="2.8515625" style="52" customWidth="1"/>
    <col min="3" max="5" width="9.140625" style="52" customWidth="1"/>
    <col min="6" max="6" width="10.28125" style="52" customWidth="1"/>
    <col min="7" max="7" width="10.140625" style="52" customWidth="1"/>
    <col min="8" max="8" width="15.28125" style="52" customWidth="1"/>
    <col min="9" max="9" width="13.7109375" style="52" customWidth="1"/>
    <col min="10" max="10" width="10.57421875" style="52" customWidth="1"/>
    <col min="11" max="16384" width="9.140625" style="52" customWidth="1"/>
  </cols>
  <sheetData>
    <row r="1" ht="12.75">
      <c r="A1" s="51" t="s">
        <v>8</v>
      </c>
    </row>
    <row r="2" spans="1:11" ht="12.75">
      <c r="A2" s="52" t="s">
        <v>9</v>
      </c>
      <c r="K2" s="53"/>
    </row>
    <row r="3" ht="12.75">
      <c r="A3" s="51" t="s">
        <v>137</v>
      </c>
    </row>
    <row r="4" ht="12.75">
      <c r="A4" s="51"/>
    </row>
    <row r="5" ht="12.75"/>
    <row r="6" ht="12.75">
      <c r="A6" s="51"/>
    </row>
    <row r="7" spans="1:2" ht="12.75">
      <c r="A7" s="51" t="s">
        <v>138</v>
      </c>
      <c r="B7" s="51" t="s">
        <v>139</v>
      </c>
    </row>
    <row r="8" ht="12.75">
      <c r="A8" s="51"/>
    </row>
    <row r="9" ht="12.75">
      <c r="A9" s="51"/>
    </row>
    <row r="10" ht="12.75">
      <c r="A10" s="51"/>
    </row>
    <row r="11" ht="12.75">
      <c r="A11" s="51"/>
    </row>
    <row r="12" ht="12.75">
      <c r="A12" s="51"/>
    </row>
    <row r="13" ht="12.75">
      <c r="A13" s="51"/>
    </row>
    <row r="14" ht="12.75">
      <c r="A14" s="51"/>
    </row>
    <row r="15" ht="12.75">
      <c r="A15" s="51"/>
    </row>
    <row r="16" ht="12.75">
      <c r="A16" s="51"/>
    </row>
    <row r="17" ht="12.75">
      <c r="A17" s="51"/>
    </row>
    <row r="18" ht="12.75">
      <c r="A18" s="51"/>
    </row>
    <row r="19" ht="12.75">
      <c r="A19" s="51"/>
    </row>
    <row r="20" ht="12.75">
      <c r="A20" s="51"/>
    </row>
    <row r="21" spans="1:2" ht="12.75">
      <c r="A21" s="51" t="s">
        <v>140</v>
      </c>
      <c r="B21" s="51" t="s">
        <v>141</v>
      </c>
    </row>
    <row r="22" ht="12.75">
      <c r="A22" s="51"/>
    </row>
    <row r="23" ht="12.75">
      <c r="A23" s="51"/>
    </row>
    <row r="24" ht="12.75">
      <c r="A24" s="51"/>
    </row>
    <row r="25" ht="12.75">
      <c r="A25" s="51"/>
    </row>
    <row r="26" ht="12.75">
      <c r="A26" s="51"/>
    </row>
    <row r="27" ht="12.75">
      <c r="A27" s="51"/>
    </row>
    <row r="28" ht="12.75">
      <c r="A28" s="51"/>
    </row>
    <row r="29" ht="12.75">
      <c r="A29" s="51"/>
    </row>
    <row r="30" spans="1:13" ht="15">
      <c r="A30" s="51"/>
      <c r="B30" s="54"/>
      <c r="C30" s="54"/>
      <c r="D30" s="54"/>
      <c r="E30" s="54"/>
      <c r="F30" s="54"/>
      <c r="G30" s="54"/>
      <c r="H30" s="55"/>
      <c r="I30" s="56" t="s">
        <v>142</v>
      </c>
      <c r="J30" s="57"/>
      <c r="K30" s="58"/>
      <c r="M30" s="59"/>
    </row>
    <row r="31" spans="1:13" ht="15">
      <c r="A31" s="51"/>
      <c r="B31" s="54"/>
      <c r="C31" s="54"/>
      <c r="D31" s="54"/>
      <c r="E31" s="54"/>
      <c r="F31" s="54"/>
      <c r="G31" s="54"/>
      <c r="H31" s="55"/>
      <c r="I31" s="56" t="s">
        <v>143</v>
      </c>
      <c r="J31" s="60"/>
      <c r="K31" s="58"/>
      <c r="M31" s="58"/>
    </row>
    <row r="32" spans="1:13" ht="15">
      <c r="A32" s="51"/>
      <c r="B32" s="61" t="s">
        <v>144</v>
      </c>
      <c r="C32" s="54"/>
      <c r="D32" s="54"/>
      <c r="E32" s="54"/>
      <c r="F32" s="54"/>
      <c r="G32" s="54"/>
      <c r="H32" s="54"/>
      <c r="I32" s="56" t="s">
        <v>145</v>
      </c>
      <c r="J32" s="60"/>
      <c r="K32" s="58"/>
      <c r="M32" s="60"/>
    </row>
    <row r="33" spans="1:13" ht="14.25">
      <c r="A33" s="51"/>
      <c r="B33" s="62"/>
      <c r="C33" s="62"/>
      <c r="D33" s="62"/>
      <c r="E33" s="63"/>
      <c r="F33" s="63"/>
      <c r="G33" s="63"/>
      <c r="H33" s="63"/>
      <c r="I33" s="55"/>
      <c r="J33" s="59"/>
      <c r="K33" s="64"/>
      <c r="L33" s="59"/>
      <c r="M33" s="65"/>
    </row>
    <row r="34" spans="1:12" ht="15">
      <c r="A34" s="51"/>
      <c r="B34" s="66" t="s">
        <v>146</v>
      </c>
      <c r="C34" s="67"/>
      <c r="D34" s="67"/>
      <c r="E34" s="68"/>
      <c r="F34" s="68"/>
      <c r="G34" s="68"/>
      <c r="H34" s="68"/>
      <c r="I34" s="69" t="s">
        <v>147</v>
      </c>
      <c r="J34" s="70"/>
      <c r="K34" s="71"/>
      <c r="L34" s="72"/>
    </row>
    <row r="35" spans="1:12" ht="15">
      <c r="A35" s="51"/>
      <c r="B35" s="66" t="s">
        <v>148</v>
      </c>
      <c r="C35" s="67"/>
      <c r="D35" s="67"/>
      <c r="E35" s="68"/>
      <c r="F35" s="68"/>
      <c r="G35" s="68"/>
      <c r="H35" s="68"/>
      <c r="I35" s="69" t="s">
        <v>149</v>
      </c>
      <c r="J35" s="70"/>
      <c r="K35" s="71"/>
      <c r="L35" s="72"/>
    </row>
    <row r="36" spans="1:12" ht="14.25">
      <c r="A36" s="51"/>
      <c r="B36" s="66" t="s">
        <v>150</v>
      </c>
      <c r="C36" s="66"/>
      <c r="D36" s="67"/>
      <c r="E36" s="67"/>
      <c r="F36" s="73"/>
      <c r="G36" s="68"/>
      <c r="H36" s="73"/>
      <c r="I36" s="69" t="s">
        <v>149</v>
      </c>
      <c r="J36" s="74"/>
      <c r="K36" s="75"/>
      <c r="L36" s="76"/>
    </row>
    <row r="37" spans="1:12" ht="14.25">
      <c r="A37" s="51"/>
      <c r="B37" s="66" t="s">
        <v>151</v>
      </c>
      <c r="C37" s="67"/>
      <c r="D37" s="67"/>
      <c r="E37" s="67"/>
      <c r="F37" s="68"/>
      <c r="G37" s="68"/>
      <c r="H37" s="68"/>
      <c r="I37" s="69" t="s">
        <v>149</v>
      </c>
      <c r="J37" s="77"/>
      <c r="K37" s="74"/>
      <c r="L37" s="75"/>
    </row>
    <row r="38" spans="1:12" ht="14.25">
      <c r="A38" s="51"/>
      <c r="B38" s="66" t="s">
        <v>152</v>
      </c>
      <c r="C38" s="67"/>
      <c r="D38" s="67"/>
      <c r="E38" s="67"/>
      <c r="F38" s="68"/>
      <c r="G38" s="68"/>
      <c r="H38" s="68"/>
      <c r="I38" s="69" t="s">
        <v>149</v>
      </c>
      <c r="J38" s="77"/>
      <c r="K38" s="74"/>
      <c r="L38" s="75"/>
    </row>
    <row r="39" spans="1:12" ht="14.25">
      <c r="A39" s="51"/>
      <c r="B39" s="62" t="s">
        <v>153</v>
      </c>
      <c r="C39" s="67"/>
      <c r="D39" s="67"/>
      <c r="E39" s="67"/>
      <c r="F39" s="68"/>
      <c r="G39" s="68"/>
      <c r="H39" s="68"/>
      <c r="I39" s="69" t="s">
        <v>149</v>
      </c>
      <c r="J39" s="77"/>
      <c r="K39" s="74"/>
      <c r="L39" s="78"/>
    </row>
    <row r="40" spans="1:12" ht="14.25">
      <c r="A40" s="51"/>
      <c r="B40" s="66" t="s">
        <v>154</v>
      </c>
      <c r="C40" s="67"/>
      <c r="D40" s="67"/>
      <c r="E40" s="67"/>
      <c r="F40" s="68"/>
      <c r="G40" s="68"/>
      <c r="H40" s="68"/>
      <c r="I40" s="79"/>
      <c r="J40" s="77"/>
      <c r="K40" s="74"/>
      <c r="L40" s="75"/>
    </row>
    <row r="41" spans="1:12" ht="14.25">
      <c r="A41" s="51"/>
      <c r="B41" s="66" t="s">
        <v>155</v>
      </c>
      <c r="C41" s="67"/>
      <c r="D41" s="67"/>
      <c r="E41" s="67"/>
      <c r="F41" s="68"/>
      <c r="G41" s="68"/>
      <c r="H41" s="68"/>
      <c r="I41" s="69" t="s">
        <v>149</v>
      </c>
      <c r="J41" s="77"/>
      <c r="K41" s="74"/>
      <c r="L41" s="75"/>
    </row>
    <row r="42" spans="1:12" ht="14.25">
      <c r="A42" s="51"/>
      <c r="B42" s="66" t="s">
        <v>156</v>
      </c>
      <c r="C42" s="67"/>
      <c r="D42" s="67"/>
      <c r="E42" s="67"/>
      <c r="F42" s="68"/>
      <c r="G42" s="68"/>
      <c r="H42" s="68"/>
      <c r="I42" s="80"/>
      <c r="J42" s="77"/>
      <c r="K42" s="74"/>
      <c r="L42" s="75"/>
    </row>
    <row r="43" spans="1:12" ht="14.25">
      <c r="A43" s="51"/>
      <c r="B43" s="66" t="s">
        <v>157</v>
      </c>
      <c r="C43" s="67"/>
      <c r="D43" s="67"/>
      <c r="E43" s="67"/>
      <c r="F43" s="68"/>
      <c r="G43" s="68"/>
      <c r="H43" s="68"/>
      <c r="I43" s="69" t="s">
        <v>149</v>
      </c>
      <c r="J43" s="77"/>
      <c r="K43" s="74"/>
      <c r="L43" s="75"/>
    </row>
    <row r="44" spans="1:12" ht="14.25">
      <c r="A44" s="51"/>
      <c r="B44" s="66" t="s">
        <v>158</v>
      </c>
      <c r="C44" s="67"/>
      <c r="D44" s="67"/>
      <c r="E44" s="67"/>
      <c r="F44" s="68"/>
      <c r="G44" s="68"/>
      <c r="H44" s="68"/>
      <c r="I44" s="80"/>
      <c r="J44" s="81"/>
      <c r="K44" s="82"/>
      <c r="L44" s="83"/>
    </row>
    <row r="45" spans="1:12" ht="14.25">
      <c r="A45" s="51"/>
      <c r="B45" s="66" t="s">
        <v>159</v>
      </c>
      <c r="C45" s="67"/>
      <c r="D45" s="67"/>
      <c r="E45" s="67"/>
      <c r="F45" s="68"/>
      <c r="G45" s="68"/>
      <c r="H45" s="68"/>
      <c r="I45" s="80"/>
      <c r="J45" s="81"/>
      <c r="K45" s="82"/>
      <c r="L45" s="83"/>
    </row>
    <row r="46" spans="1:12" ht="14.25">
      <c r="A46" s="51"/>
      <c r="B46" s="66" t="s">
        <v>160</v>
      </c>
      <c r="C46" s="67"/>
      <c r="D46" s="84"/>
      <c r="E46" s="84"/>
      <c r="F46" s="85"/>
      <c r="G46" s="85"/>
      <c r="H46" s="85"/>
      <c r="I46" s="69" t="s">
        <v>149</v>
      </c>
      <c r="J46" s="86"/>
      <c r="K46" s="87"/>
      <c r="L46" s="88"/>
    </row>
    <row r="47" spans="1:12" ht="14.25">
      <c r="A47" s="51"/>
      <c r="B47" s="66" t="s">
        <v>161</v>
      </c>
      <c r="C47" s="67"/>
      <c r="D47" s="84"/>
      <c r="E47" s="84"/>
      <c r="F47" s="85"/>
      <c r="G47" s="85"/>
      <c r="H47" s="85"/>
      <c r="I47" s="69" t="s">
        <v>149</v>
      </c>
      <c r="J47" s="86"/>
      <c r="K47" s="87"/>
      <c r="L47" s="88"/>
    </row>
    <row r="48" spans="1:12" ht="14.25">
      <c r="A48" s="51"/>
      <c r="B48" s="66" t="s">
        <v>162</v>
      </c>
      <c r="C48" s="67"/>
      <c r="D48" s="84"/>
      <c r="E48" s="84"/>
      <c r="F48" s="85"/>
      <c r="G48" s="85"/>
      <c r="H48" s="85"/>
      <c r="I48" s="69" t="s">
        <v>149</v>
      </c>
      <c r="J48" s="86"/>
      <c r="K48" s="87"/>
      <c r="L48" s="88"/>
    </row>
    <row r="49" spans="1:12" ht="14.25">
      <c r="A49" s="51"/>
      <c r="B49" s="66" t="s">
        <v>163</v>
      </c>
      <c r="C49" s="67"/>
      <c r="D49" s="84"/>
      <c r="E49" s="84"/>
      <c r="F49" s="85"/>
      <c r="G49" s="85"/>
      <c r="H49" s="85"/>
      <c r="I49" s="69"/>
      <c r="J49" s="86"/>
      <c r="K49" s="87"/>
      <c r="L49" s="88"/>
    </row>
    <row r="50" spans="1:12" ht="14.25">
      <c r="A50" s="51"/>
      <c r="B50" s="66" t="s">
        <v>164</v>
      </c>
      <c r="C50" s="67"/>
      <c r="D50" s="84"/>
      <c r="E50" s="84"/>
      <c r="F50" s="85"/>
      <c r="G50" s="85"/>
      <c r="H50" s="85"/>
      <c r="I50" s="69"/>
      <c r="J50" s="86"/>
      <c r="K50" s="87"/>
      <c r="L50" s="88"/>
    </row>
    <row r="51" spans="1:12" ht="14.25">
      <c r="A51" s="51"/>
      <c r="B51" s="66" t="s">
        <v>165</v>
      </c>
      <c r="C51" s="67"/>
      <c r="D51" s="84"/>
      <c r="E51" s="84"/>
      <c r="F51" s="85"/>
      <c r="G51" s="85"/>
      <c r="H51" s="85"/>
      <c r="I51" s="69" t="s">
        <v>149</v>
      </c>
      <c r="J51" s="86"/>
      <c r="K51" s="87"/>
      <c r="L51" s="88"/>
    </row>
    <row r="52" spans="1:12" ht="14.25">
      <c r="A52" s="51"/>
      <c r="B52" s="66" t="s">
        <v>166</v>
      </c>
      <c r="C52" s="67"/>
      <c r="D52" s="84"/>
      <c r="E52" s="84"/>
      <c r="F52" s="85"/>
      <c r="G52" s="85"/>
      <c r="H52" s="85"/>
      <c r="I52" s="69" t="s">
        <v>149</v>
      </c>
      <c r="J52" s="86"/>
      <c r="K52" s="87"/>
      <c r="L52" s="88"/>
    </row>
    <row r="53" spans="1:12" ht="14.25">
      <c r="A53" s="51"/>
      <c r="B53" s="66" t="s">
        <v>167</v>
      </c>
      <c r="C53" s="67"/>
      <c r="D53" s="84"/>
      <c r="E53" s="84"/>
      <c r="F53" s="85"/>
      <c r="G53" s="85"/>
      <c r="H53" s="85"/>
      <c r="I53" s="89"/>
      <c r="J53" s="86"/>
      <c r="K53" s="87"/>
      <c r="L53" s="88"/>
    </row>
    <row r="54" spans="1:12" ht="14.25">
      <c r="A54" s="51"/>
      <c r="B54" s="66" t="s">
        <v>168</v>
      </c>
      <c r="C54" s="67"/>
      <c r="D54" s="84"/>
      <c r="E54" s="84"/>
      <c r="F54" s="85"/>
      <c r="G54" s="85"/>
      <c r="H54" s="85"/>
      <c r="I54" s="69" t="s">
        <v>149</v>
      </c>
      <c r="J54" s="86"/>
      <c r="K54" s="87"/>
      <c r="L54" s="88"/>
    </row>
    <row r="55" spans="1:12" ht="14.25">
      <c r="A55" s="51"/>
      <c r="B55" s="66" t="s">
        <v>169</v>
      </c>
      <c r="C55" s="67"/>
      <c r="D55" s="84"/>
      <c r="E55" s="84"/>
      <c r="F55" s="85"/>
      <c r="G55" s="85"/>
      <c r="H55" s="85"/>
      <c r="I55" s="69" t="s">
        <v>149</v>
      </c>
      <c r="J55" s="86"/>
      <c r="K55" s="87"/>
      <c r="L55" s="88"/>
    </row>
    <row r="56" spans="1:12" ht="14.25">
      <c r="A56" s="51"/>
      <c r="B56" s="66" t="s">
        <v>170</v>
      </c>
      <c r="C56" s="67"/>
      <c r="D56" s="84"/>
      <c r="E56" s="84"/>
      <c r="F56" s="85"/>
      <c r="G56" s="85"/>
      <c r="H56" s="85"/>
      <c r="I56" s="89"/>
      <c r="J56" s="86"/>
      <c r="K56" s="87"/>
      <c r="L56" s="88"/>
    </row>
    <row r="57" spans="1:12" ht="14.25">
      <c r="A57" s="51"/>
      <c r="B57" s="66" t="s">
        <v>171</v>
      </c>
      <c r="C57" s="67"/>
      <c r="D57" s="84"/>
      <c r="E57" s="84"/>
      <c r="F57" s="85"/>
      <c r="G57" s="85"/>
      <c r="H57" s="85"/>
      <c r="I57" s="69" t="s">
        <v>149</v>
      </c>
      <c r="J57" s="86"/>
      <c r="K57" s="87"/>
      <c r="L57" s="88"/>
    </row>
    <row r="58" ht="12.75">
      <c r="A58" s="51"/>
    </row>
    <row r="59" ht="12.75">
      <c r="A59" s="51"/>
    </row>
    <row r="60" spans="1:2" ht="12.75">
      <c r="A60" s="51" t="s">
        <v>140</v>
      </c>
      <c r="B60" s="51" t="s">
        <v>172</v>
      </c>
    </row>
    <row r="61" ht="12.75">
      <c r="A61" s="51"/>
    </row>
    <row r="62" spans="1:9" ht="12.75">
      <c r="A62" s="51"/>
      <c r="B62" s="66" t="s">
        <v>173</v>
      </c>
      <c r="C62" s="66"/>
      <c r="D62" s="67"/>
      <c r="E62" s="67"/>
      <c r="F62" s="73"/>
      <c r="G62" s="68"/>
      <c r="H62" s="73"/>
      <c r="I62" s="69" t="s">
        <v>174</v>
      </c>
    </row>
    <row r="63" spans="1:9" ht="12.75">
      <c r="A63" s="51"/>
      <c r="B63" s="66" t="s">
        <v>175</v>
      </c>
      <c r="I63" s="69" t="s">
        <v>174</v>
      </c>
    </row>
    <row r="64" spans="1:9" ht="12.75">
      <c r="A64" s="51"/>
      <c r="B64" s="66" t="s">
        <v>176</v>
      </c>
      <c r="I64" s="69" t="s">
        <v>174</v>
      </c>
    </row>
    <row r="65" spans="1:9" ht="12.75">
      <c r="A65" s="51"/>
      <c r="B65" s="66" t="s">
        <v>177</v>
      </c>
      <c r="I65" s="69" t="s">
        <v>174</v>
      </c>
    </row>
    <row r="66" spans="1:2" ht="12.75">
      <c r="A66" s="51"/>
      <c r="B66" s="66" t="s">
        <v>178</v>
      </c>
    </row>
    <row r="67" spans="1:9" ht="12.75">
      <c r="A67" s="51"/>
      <c r="B67" s="66" t="s">
        <v>179</v>
      </c>
      <c r="I67" s="69" t="s">
        <v>174</v>
      </c>
    </row>
    <row r="68" spans="1:9" ht="12.75">
      <c r="A68" s="51"/>
      <c r="B68" s="66" t="s">
        <v>180</v>
      </c>
      <c r="I68" s="69" t="s">
        <v>174</v>
      </c>
    </row>
    <row r="69" spans="1:9" ht="12.75">
      <c r="A69" s="51"/>
      <c r="B69" s="66" t="s">
        <v>181</v>
      </c>
      <c r="I69" s="69" t="s">
        <v>174</v>
      </c>
    </row>
    <row r="70" spans="1:9" ht="12.75">
      <c r="A70" s="51"/>
      <c r="B70" s="66" t="s">
        <v>182</v>
      </c>
      <c r="I70" s="69" t="s">
        <v>174</v>
      </c>
    </row>
    <row r="71" spans="1:9" ht="12.75">
      <c r="A71" s="51"/>
      <c r="B71" s="66" t="s">
        <v>183</v>
      </c>
      <c r="I71" s="69" t="s">
        <v>174</v>
      </c>
    </row>
    <row r="72" spans="1:9" ht="12.75">
      <c r="A72" s="51"/>
      <c r="B72" s="66" t="s">
        <v>184</v>
      </c>
      <c r="I72" s="69" t="s">
        <v>174</v>
      </c>
    </row>
    <row r="73" spans="1:9" ht="12.75">
      <c r="A73" s="51"/>
      <c r="B73" s="66" t="s">
        <v>185</v>
      </c>
      <c r="I73" s="69" t="s">
        <v>174</v>
      </c>
    </row>
    <row r="74" ht="12.75">
      <c r="A74" s="51"/>
    </row>
    <row r="75" ht="12.75">
      <c r="A75" s="51"/>
    </row>
    <row r="76" ht="12.75">
      <c r="A76" s="51"/>
    </row>
    <row r="78" ht="12.75">
      <c r="A78" s="51"/>
    </row>
    <row r="79" ht="12.75">
      <c r="A79" s="51"/>
    </row>
    <row r="80" ht="12.75">
      <c r="A80" s="51"/>
    </row>
    <row r="81" ht="12.75">
      <c r="A81" s="51"/>
    </row>
    <row r="82" ht="12.75">
      <c r="A82" s="51"/>
    </row>
    <row r="83" ht="12.75">
      <c r="A83" s="51"/>
    </row>
    <row r="84" ht="12.75">
      <c r="A84" s="51"/>
    </row>
    <row r="85" ht="12.75">
      <c r="A85" s="51"/>
    </row>
    <row r="86" spans="1:2" ht="12.75">
      <c r="A86" s="51" t="s">
        <v>186</v>
      </c>
      <c r="B86" s="51" t="s">
        <v>187</v>
      </c>
    </row>
    <row r="87" ht="12.75"/>
    <row r="88" ht="12.75"/>
    <row r="89" spans="1:2" ht="12.75">
      <c r="A89" s="51" t="s">
        <v>23</v>
      </c>
      <c r="B89" s="51" t="s">
        <v>188</v>
      </c>
    </row>
    <row r="90" spans="1:10" ht="12.75">
      <c r="A90" s="51"/>
      <c r="B90" s="51"/>
      <c r="G90" s="132" t="s">
        <v>189</v>
      </c>
      <c r="H90" s="132"/>
      <c r="I90" s="132" t="s">
        <v>48</v>
      </c>
      <c r="J90" s="132"/>
    </row>
    <row r="91" spans="1:10" ht="12.75">
      <c r="A91" s="51"/>
      <c r="B91" s="51"/>
      <c r="G91" s="90" t="s">
        <v>4</v>
      </c>
      <c r="H91" s="90" t="s">
        <v>5</v>
      </c>
      <c r="I91" s="90" t="s">
        <v>4</v>
      </c>
      <c r="J91" s="90" t="s">
        <v>5</v>
      </c>
    </row>
    <row r="92" spans="1:10" ht="12.75">
      <c r="A92" s="51"/>
      <c r="B92" s="51" t="s">
        <v>190</v>
      </c>
      <c r="G92" s="90" t="s">
        <v>6</v>
      </c>
      <c r="H92" s="90" t="s">
        <v>6</v>
      </c>
      <c r="I92" s="90" t="s">
        <v>6</v>
      </c>
      <c r="J92" s="90" t="s">
        <v>6</v>
      </c>
    </row>
    <row r="93" spans="8:10" ht="12.75">
      <c r="H93" s="90" t="s">
        <v>302</v>
      </c>
      <c r="I93" s="129"/>
      <c r="J93" s="90" t="s">
        <v>302</v>
      </c>
    </row>
    <row r="94" ht="12.75">
      <c r="B94" s="52" t="s">
        <v>191</v>
      </c>
    </row>
    <row r="96" spans="3:10" ht="12.75">
      <c r="C96" s="52" t="s">
        <v>192</v>
      </c>
      <c r="G96" s="91">
        <v>17521</v>
      </c>
      <c r="H96" s="91">
        <v>18203</v>
      </c>
      <c r="I96" s="91">
        <v>70548</v>
      </c>
      <c r="J96" s="91">
        <v>66559</v>
      </c>
    </row>
    <row r="97" spans="3:10" ht="12.75">
      <c r="C97" s="52" t="s">
        <v>193</v>
      </c>
      <c r="G97" s="91">
        <v>5721</v>
      </c>
      <c r="H97" s="91">
        <v>755</v>
      </c>
      <c r="I97" s="91">
        <v>22433</v>
      </c>
      <c r="J97" s="91">
        <v>18866</v>
      </c>
    </row>
    <row r="98" spans="3:10" ht="12.75">
      <c r="C98" s="52" t="s">
        <v>194</v>
      </c>
      <c r="G98" s="92">
        <v>6159</v>
      </c>
      <c r="H98" s="92">
        <v>3394</v>
      </c>
      <c r="I98" s="92">
        <v>26474</v>
      </c>
      <c r="J98" s="92">
        <v>13150</v>
      </c>
    </row>
    <row r="99" spans="3:10" ht="12.75">
      <c r="C99" s="52" t="s">
        <v>195</v>
      </c>
      <c r="G99" s="93">
        <f>SUM(G96:G98)</f>
        <v>29401</v>
      </c>
      <c r="H99" s="93">
        <f>SUM(H96:H98)</f>
        <v>22352</v>
      </c>
      <c r="I99" s="93">
        <f>SUM(I96:I98)</f>
        <v>119455</v>
      </c>
      <c r="J99" s="93">
        <f>SUM(J96:J98)</f>
        <v>98575</v>
      </c>
    </row>
    <row r="100" spans="3:10" ht="12.75">
      <c r="C100" s="52" t="s">
        <v>196</v>
      </c>
      <c r="G100" s="93">
        <v>-5033</v>
      </c>
      <c r="H100" s="93">
        <v>-2834</v>
      </c>
      <c r="I100" s="93">
        <v>-23632</v>
      </c>
      <c r="J100" s="93">
        <f>-10810-132</f>
        <v>-10942</v>
      </c>
    </row>
    <row r="101" spans="7:10" ht="13.5" thickBot="1">
      <c r="G101" s="94">
        <f>SUM(G99:G100)</f>
        <v>24368</v>
      </c>
      <c r="H101" s="94">
        <f>SUM(H99:H100)</f>
        <v>19518</v>
      </c>
      <c r="I101" s="94">
        <f>SUM(I99:I100)</f>
        <v>95823</v>
      </c>
      <c r="J101" s="94">
        <f>SUM(J99:J100)</f>
        <v>87633</v>
      </c>
    </row>
    <row r="102" spans="7:10" ht="12.75">
      <c r="G102" s="93"/>
      <c r="H102" s="93"/>
      <c r="I102" s="93"/>
      <c r="J102" s="93"/>
    </row>
    <row r="103" spans="2:10" ht="13.5" thickBot="1">
      <c r="B103" s="52" t="s">
        <v>197</v>
      </c>
      <c r="G103" s="95">
        <v>2333</v>
      </c>
      <c r="H103" s="95">
        <v>4341</v>
      </c>
      <c r="I103" s="95">
        <v>12933</v>
      </c>
      <c r="J103" s="95">
        <v>15945</v>
      </c>
    </row>
    <row r="104" spans="8:9" ht="12.75">
      <c r="H104" s="91"/>
      <c r="I104" s="91"/>
    </row>
    <row r="105" spans="2:9" ht="12.75">
      <c r="B105" s="51" t="s">
        <v>198</v>
      </c>
      <c r="H105" s="91"/>
      <c r="I105" s="91"/>
    </row>
    <row r="106" spans="2:9" ht="12.75">
      <c r="B106" s="52" t="s">
        <v>199</v>
      </c>
      <c r="H106" s="91"/>
      <c r="I106" s="91"/>
    </row>
    <row r="107" spans="8:9" ht="12.75">
      <c r="H107" s="91"/>
      <c r="I107" s="91"/>
    </row>
    <row r="108" spans="3:10" ht="12.75">
      <c r="C108" s="52" t="s">
        <v>192</v>
      </c>
      <c r="G108" s="91">
        <v>8154</v>
      </c>
      <c r="H108" s="91">
        <v>8645</v>
      </c>
      <c r="I108" s="91">
        <v>33618</v>
      </c>
      <c r="J108" s="91">
        <v>27279</v>
      </c>
    </row>
    <row r="109" spans="3:10" ht="12.75">
      <c r="C109" s="52" t="s">
        <v>193</v>
      </c>
      <c r="G109" s="91">
        <v>-518</v>
      </c>
      <c r="H109" s="91">
        <v>-578</v>
      </c>
      <c r="I109" s="91">
        <v>1356</v>
      </c>
      <c r="J109" s="91">
        <v>2384</v>
      </c>
    </row>
    <row r="110" spans="3:10" ht="12.75">
      <c r="C110" s="52" t="s">
        <v>194</v>
      </c>
      <c r="G110" s="92">
        <v>4391</v>
      </c>
      <c r="H110" s="92">
        <v>3471</v>
      </c>
      <c r="I110" s="92">
        <v>23153</v>
      </c>
      <c r="J110" s="92">
        <v>14062</v>
      </c>
    </row>
    <row r="111" spans="7:10" ht="12.75">
      <c r="G111" s="93">
        <f>SUM(G108:G110)</f>
        <v>12027</v>
      </c>
      <c r="H111" s="93">
        <f>SUM(H108:H110)</f>
        <v>11538</v>
      </c>
      <c r="I111" s="93">
        <f>SUM(I108:I110)</f>
        <v>58127</v>
      </c>
      <c r="J111" s="93">
        <f>SUM(J108:J110)</f>
        <v>43725</v>
      </c>
    </row>
    <row r="112" spans="3:10" ht="12.75">
      <c r="C112" s="52" t="s">
        <v>200</v>
      </c>
      <c r="G112" s="93">
        <v>-1</v>
      </c>
      <c r="H112" s="93">
        <v>2</v>
      </c>
      <c r="I112" s="93">
        <v>-4</v>
      </c>
      <c r="J112" s="93">
        <v>780</v>
      </c>
    </row>
    <row r="113" spans="3:10" ht="12.75">
      <c r="C113" s="52" t="s">
        <v>196</v>
      </c>
      <c r="G113" s="93">
        <v>-4998</v>
      </c>
      <c r="H113" s="93">
        <v>-3249</v>
      </c>
      <c r="I113" s="93">
        <v>-23499</v>
      </c>
      <c r="J113" s="93">
        <v>-13526</v>
      </c>
    </row>
    <row r="114" spans="7:10" ht="13.5" thickBot="1">
      <c r="G114" s="94">
        <f>SUM(G111:G113)</f>
        <v>7028</v>
      </c>
      <c r="H114" s="94">
        <f>SUM(H111:H113)</f>
        <v>8291</v>
      </c>
      <c r="I114" s="94">
        <f>SUM(I111:I113)</f>
        <v>34624</v>
      </c>
      <c r="J114" s="94">
        <f>SUM(J111:J113)</f>
        <v>30979</v>
      </c>
    </row>
    <row r="115" spans="7:10" ht="12.75">
      <c r="G115" s="93"/>
      <c r="H115" s="93"/>
      <c r="I115" s="93"/>
      <c r="J115" s="93"/>
    </row>
    <row r="116" spans="2:10" ht="13.5" thickBot="1">
      <c r="B116" s="52" t="s">
        <v>201</v>
      </c>
      <c r="G116" s="95">
        <v>-1427</v>
      </c>
      <c r="H116" s="95">
        <v>181</v>
      </c>
      <c r="I116" s="95">
        <v>-2339</v>
      </c>
      <c r="J116" s="95">
        <v>-322</v>
      </c>
    </row>
    <row r="117" spans="8:11" ht="12.75">
      <c r="H117" s="96"/>
      <c r="I117" s="91"/>
      <c r="K117" s="91"/>
    </row>
    <row r="118" ht="12.75"/>
    <row r="119" ht="12.75">
      <c r="H119" s="91"/>
    </row>
    <row r="120" ht="12.75"/>
    <row r="121" ht="12.75"/>
    <row r="122" ht="12.75"/>
    <row r="123" spans="1:2" ht="12.75">
      <c r="A123" s="51" t="s">
        <v>202</v>
      </c>
      <c r="B123" s="51" t="s">
        <v>203</v>
      </c>
    </row>
    <row r="124" spans="1:2" ht="12.75">
      <c r="A124" s="51"/>
      <c r="B124" s="51"/>
    </row>
    <row r="125" ht="12.75"/>
    <row r="126" ht="12.75"/>
    <row r="127" spans="1:2" ht="12.75">
      <c r="A127" s="51" t="s">
        <v>204</v>
      </c>
      <c r="B127" s="51" t="s">
        <v>205</v>
      </c>
    </row>
    <row r="128" ht="12.75"/>
    <row r="129" ht="12.75"/>
    <row r="130" spans="1:2" ht="12.75">
      <c r="A130" s="51" t="s">
        <v>206</v>
      </c>
      <c r="B130" s="51" t="s">
        <v>207</v>
      </c>
    </row>
    <row r="131" ht="12.75"/>
    <row r="132" ht="12.75"/>
    <row r="133" ht="12.75"/>
    <row r="134" ht="12.75"/>
    <row r="135" spans="1:2" ht="12.75">
      <c r="A135" s="51" t="s">
        <v>208</v>
      </c>
      <c r="B135" s="51" t="s">
        <v>209</v>
      </c>
    </row>
    <row r="136" spans="11:12" ht="12.75">
      <c r="K136" s="51"/>
      <c r="L136" s="51"/>
    </row>
    <row r="137" spans="11:12" ht="12.75">
      <c r="K137" s="51"/>
      <c r="L137" s="51"/>
    </row>
    <row r="138" spans="11:12" ht="12.75">
      <c r="K138" s="51"/>
      <c r="L138" s="51"/>
    </row>
    <row r="139" spans="11:12" ht="12.75">
      <c r="K139" s="51"/>
      <c r="L139" s="51"/>
    </row>
    <row r="140" spans="1:12" ht="12.75">
      <c r="A140" s="51" t="s">
        <v>104</v>
      </c>
      <c r="B140" s="51" t="s">
        <v>210</v>
      </c>
      <c r="K140" s="51"/>
      <c r="L140" s="51"/>
    </row>
    <row r="141" spans="11:12" ht="12.75">
      <c r="K141" s="51"/>
      <c r="L141" s="51"/>
    </row>
    <row r="142" spans="11:12" ht="12.75">
      <c r="K142" s="51"/>
      <c r="L142" s="51"/>
    </row>
    <row r="143" spans="11:12" ht="12.75">
      <c r="K143" s="51"/>
      <c r="L143" s="51"/>
    </row>
    <row r="144" spans="11:12" ht="12.75">
      <c r="K144" s="51"/>
      <c r="L144" s="51"/>
    </row>
    <row r="145" spans="1:2" ht="12.75">
      <c r="A145" s="51" t="s">
        <v>211</v>
      </c>
      <c r="B145" s="51" t="s">
        <v>212</v>
      </c>
    </row>
    <row r="146" ht="12.75"/>
    <row r="147" ht="12.75"/>
    <row r="148" ht="12.75"/>
    <row r="150" spans="1:2" ht="12.75">
      <c r="A150" s="51" t="s">
        <v>213</v>
      </c>
      <c r="B150" s="51" t="s">
        <v>214</v>
      </c>
    </row>
    <row r="151" ht="12.75"/>
    <row r="152" ht="12.75"/>
    <row r="153" ht="12.75"/>
    <row r="154" spans="1:2" ht="12.75">
      <c r="A154" s="51" t="s">
        <v>215</v>
      </c>
      <c r="B154" s="51" t="s">
        <v>216</v>
      </c>
    </row>
    <row r="155" ht="12.75"/>
    <row r="156" ht="12.75"/>
    <row r="157" spans="8:9" ht="12.75">
      <c r="H157" s="90" t="s">
        <v>217</v>
      </c>
      <c r="I157" s="90" t="s">
        <v>217</v>
      </c>
    </row>
    <row r="158" spans="8:9" ht="12.75">
      <c r="H158" s="90" t="s">
        <v>4</v>
      </c>
      <c r="I158" s="90" t="s">
        <v>5</v>
      </c>
    </row>
    <row r="159" spans="8:9" ht="12.75">
      <c r="H159" s="90" t="s">
        <v>6</v>
      </c>
      <c r="I159" s="90" t="s">
        <v>6</v>
      </c>
    </row>
    <row r="160" ht="12.75">
      <c r="I160" s="90"/>
    </row>
    <row r="161" spans="2:9" ht="13.5" thickBot="1">
      <c r="B161" s="52" t="s">
        <v>218</v>
      </c>
      <c r="H161" s="95">
        <v>16761</v>
      </c>
      <c r="I161" s="97">
        <v>21108</v>
      </c>
    </row>
    <row r="162" spans="8:9" ht="12.75">
      <c r="H162" s="93"/>
      <c r="I162" s="98"/>
    </row>
    <row r="163" spans="1:3" ht="12.75">
      <c r="A163" s="51" t="s">
        <v>219</v>
      </c>
      <c r="B163" s="51" t="s">
        <v>220</v>
      </c>
      <c r="C163" s="51"/>
    </row>
    <row r="164" ht="12.75"/>
    <row r="165" spans="8:9" ht="12.75">
      <c r="H165" s="90"/>
      <c r="I165" s="90"/>
    </row>
    <row r="166" spans="1:9" ht="12.75">
      <c r="A166" s="99"/>
      <c r="H166" s="90"/>
      <c r="I166" s="90"/>
    </row>
    <row r="167" spans="1:9" ht="12.75">
      <c r="A167" s="99"/>
      <c r="B167" s="51"/>
      <c r="H167" s="90"/>
      <c r="I167" s="90"/>
    </row>
    <row r="168" spans="1:9" ht="12.75">
      <c r="A168" s="99"/>
      <c r="B168" s="51"/>
      <c r="H168" s="90"/>
      <c r="I168" s="90"/>
    </row>
    <row r="169" spans="1:2" ht="12.75">
      <c r="A169" s="51" t="s">
        <v>98</v>
      </c>
      <c r="B169" s="51" t="s">
        <v>221</v>
      </c>
    </row>
    <row r="170" ht="12.75"/>
    <row r="171" ht="12.75"/>
    <row r="172" ht="12.75"/>
    <row r="173" ht="12.75"/>
    <row r="174" ht="12.75"/>
    <row r="175" ht="12.75"/>
    <row r="176" ht="12.75"/>
    <row r="177" ht="12.75"/>
    <row r="178" ht="12.75"/>
    <row r="179" ht="12.75"/>
    <row r="180" ht="12.75"/>
    <row r="181" ht="12.75"/>
    <row r="182" ht="12.75"/>
    <row r="186" spans="2:5" ht="12.75">
      <c r="B186" s="42" t="s">
        <v>222</v>
      </c>
      <c r="C186" s="42"/>
      <c r="D186" s="42"/>
      <c r="E186" s="42"/>
    </row>
    <row r="187" spans="2:5" ht="12.75">
      <c r="B187" s="42"/>
      <c r="C187" s="42"/>
      <c r="D187" s="42"/>
      <c r="E187" s="42"/>
    </row>
    <row r="188" spans="2:10" ht="12.75">
      <c r="B188" s="42"/>
      <c r="G188" s="132" t="s">
        <v>189</v>
      </c>
      <c r="H188" s="132"/>
      <c r="I188" s="132" t="s">
        <v>48</v>
      </c>
      <c r="J188" s="132"/>
    </row>
    <row r="189" spans="2:10" ht="12.75">
      <c r="B189" s="42"/>
      <c r="G189" s="90" t="s">
        <v>4</v>
      </c>
      <c r="H189" s="90" t="s">
        <v>5</v>
      </c>
      <c r="I189" s="90" t="s">
        <v>4</v>
      </c>
      <c r="J189" s="90" t="s">
        <v>5</v>
      </c>
    </row>
    <row r="190" spans="7:10" ht="12.75">
      <c r="G190" s="90" t="s">
        <v>6</v>
      </c>
      <c r="H190" s="90" t="s">
        <v>6</v>
      </c>
      <c r="I190" s="90" t="s">
        <v>6</v>
      </c>
      <c r="J190" s="90" t="s">
        <v>6</v>
      </c>
    </row>
    <row r="191" spans="9:10" ht="12.75">
      <c r="I191" s="90"/>
      <c r="J191" s="90"/>
    </row>
    <row r="192" spans="2:10" ht="12.75">
      <c r="B192" s="42" t="s">
        <v>7</v>
      </c>
      <c r="G192" s="91">
        <v>2333</v>
      </c>
      <c r="H192" s="91">
        <v>4341</v>
      </c>
      <c r="I192" s="100">
        <v>12933</v>
      </c>
      <c r="J192" s="100">
        <v>15945</v>
      </c>
    </row>
    <row r="193" spans="2:10" ht="12.75">
      <c r="B193" s="42" t="s">
        <v>24</v>
      </c>
      <c r="G193" s="92">
        <v>-1064</v>
      </c>
      <c r="H193" s="92">
        <v>-2016</v>
      </c>
      <c r="I193" s="101">
        <v>-6237</v>
      </c>
      <c r="J193" s="101">
        <v>-7834</v>
      </c>
    </row>
    <row r="194" spans="2:10" ht="12.75">
      <c r="B194" s="42" t="s">
        <v>223</v>
      </c>
      <c r="G194" s="91">
        <f>G192+G193</f>
        <v>1269</v>
      </c>
      <c r="H194" s="91">
        <f>H192+H193</f>
        <v>2325</v>
      </c>
      <c r="I194" s="100">
        <f>SUM(I192:I193)</f>
        <v>6696</v>
      </c>
      <c r="J194" s="100">
        <f>SUM(J192:J193)</f>
        <v>8111</v>
      </c>
    </row>
    <row r="195" spans="2:10" ht="12.75">
      <c r="B195" s="42" t="s">
        <v>27</v>
      </c>
      <c r="G195" s="92">
        <v>-2696</v>
      </c>
      <c r="H195" s="92">
        <v>-2144</v>
      </c>
      <c r="I195" s="101">
        <v>-9035</v>
      </c>
      <c r="J195" s="101">
        <v>-8433</v>
      </c>
    </row>
    <row r="196" spans="2:10" ht="12.75">
      <c r="B196" s="42" t="s">
        <v>224</v>
      </c>
      <c r="G196" s="91">
        <f>G194+G195</f>
        <v>-1427</v>
      </c>
      <c r="H196" s="91">
        <f>H194+H195</f>
        <v>181</v>
      </c>
      <c r="I196" s="102">
        <f>SUM(I194:I195)</f>
        <v>-2339</v>
      </c>
      <c r="J196" s="102">
        <f>SUM(J194:J195)</f>
        <v>-322</v>
      </c>
    </row>
    <row r="197" spans="2:10" ht="12.75">
      <c r="B197" s="42" t="s">
        <v>31</v>
      </c>
      <c r="G197" s="91">
        <v>0</v>
      </c>
      <c r="H197" s="91">
        <v>0</v>
      </c>
      <c r="I197" s="100">
        <v>0</v>
      </c>
      <c r="J197" s="100">
        <v>0</v>
      </c>
    </row>
    <row r="198" spans="2:10" ht="12.75">
      <c r="B198" s="42" t="s">
        <v>225</v>
      </c>
      <c r="G198" s="103">
        <f>G196+G197</f>
        <v>-1427</v>
      </c>
      <c r="H198" s="103">
        <f>H196+H197</f>
        <v>181</v>
      </c>
      <c r="I198" s="104">
        <f>SUM(I196:I197)</f>
        <v>-2339</v>
      </c>
      <c r="J198" s="104">
        <f>SUM(J196:J197)</f>
        <v>-322</v>
      </c>
    </row>
    <row r="200" spans="2:3" ht="12.75">
      <c r="B200" s="42" t="s">
        <v>226</v>
      </c>
      <c r="C200" s="42"/>
    </row>
    <row r="201" spans="2:10" ht="12.75">
      <c r="B201" s="42" t="s">
        <v>227</v>
      </c>
      <c r="J201" s="105">
        <v>72571</v>
      </c>
    </row>
    <row r="202" spans="2:10" ht="12.75">
      <c r="B202" s="42" t="s">
        <v>228</v>
      </c>
      <c r="J202" s="106">
        <v>-27215</v>
      </c>
    </row>
    <row r="203" spans="2:10" ht="12.75">
      <c r="B203" s="42" t="s">
        <v>229</v>
      </c>
      <c r="J203" s="105">
        <f>SUM(J201:J202)</f>
        <v>45356</v>
      </c>
    </row>
    <row r="204" spans="2:10" ht="12.75">
      <c r="B204" s="42" t="s">
        <v>230</v>
      </c>
      <c r="J204" s="105">
        <v>44000</v>
      </c>
    </row>
    <row r="205" spans="2:10" ht="13.5" thickBot="1">
      <c r="B205" s="42" t="s">
        <v>231</v>
      </c>
      <c r="J205" s="107">
        <f>J204-J203</f>
        <v>-1356</v>
      </c>
    </row>
    <row r="206" spans="2:10" ht="13.5" thickTop="1">
      <c r="B206" s="42"/>
      <c r="J206" s="105"/>
    </row>
    <row r="207" spans="2:10" ht="13.5" thickBot="1">
      <c r="B207" s="42" t="s">
        <v>232</v>
      </c>
      <c r="J207" s="108">
        <v>44000</v>
      </c>
    </row>
    <row r="208" ht="13.5" thickTop="1"/>
    <row r="209" spans="1:2" ht="12.75">
      <c r="A209" s="51" t="s">
        <v>233</v>
      </c>
      <c r="B209" s="51" t="s">
        <v>234</v>
      </c>
    </row>
    <row r="211" ht="12.75"/>
    <row r="212" ht="12.75"/>
    <row r="213" ht="12.75"/>
    <row r="214" ht="12.75"/>
    <row r="215" ht="12.75"/>
    <row r="216" ht="12.75"/>
    <row r="217" ht="12.75"/>
    <row r="218" ht="12.75"/>
    <row r="219" ht="12.75"/>
  </sheetData>
  <mergeCells count="4">
    <mergeCell ref="G90:H90"/>
    <mergeCell ref="I90:J90"/>
    <mergeCell ref="G188:H188"/>
    <mergeCell ref="I188:J188"/>
  </mergeCells>
  <printOptions/>
  <pageMargins left="0.43" right="0.49" top="1.0699999999999998" bottom="0.67" header="0.5" footer="0.5"/>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L152"/>
  <sheetViews>
    <sheetView workbookViewId="0" topLeftCell="A1">
      <selection activeCell="A1" sqref="A1"/>
    </sheetView>
  </sheetViews>
  <sheetFormatPr defaultColWidth="9.140625" defaultRowHeight="12.75"/>
  <cols>
    <col min="1" max="1" width="4.421875" style="116" customWidth="1"/>
    <col min="2" max="2" width="3.140625" style="42" customWidth="1"/>
    <col min="3" max="7" width="9.140625" style="42" customWidth="1"/>
    <col min="8" max="11" width="9.7109375" style="42" customWidth="1"/>
    <col min="12" max="16384" width="9.140625" style="42" customWidth="1"/>
  </cols>
  <sheetData>
    <row r="1" spans="1:12" ht="12.75">
      <c r="A1" s="109" t="s">
        <v>0</v>
      </c>
      <c r="B1" s="110"/>
      <c r="C1" s="111"/>
      <c r="D1" s="111"/>
      <c r="E1" s="111"/>
      <c r="F1" s="111"/>
      <c r="G1" s="111"/>
      <c r="H1" s="111"/>
      <c r="I1" s="111"/>
      <c r="J1" s="111"/>
      <c r="K1" s="111"/>
      <c r="L1" s="111"/>
    </row>
    <row r="2" spans="1:12" ht="12.75">
      <c r="A2" s="42" t="s">
        <v>9</v>
      </c>
      <c r="B2" s="110"/>
      <c r="C2" s="111"/>
      <c r="D2" s="111"/>
      <c r="E2" s="111"/>
      <c r="F2" s="111"/>
      <c r="G2" s="111"/>
      <c r="H2" s="111"/>
      <c r="I2" s="111"/>
      <c r="J2" s="111"/>
      <c r="K2" s="111"/>
      <c r="L2" s="111"/>
    </row>
    <row r="3" spans="1:12" ht="12.75">
      <c r="A3" s="112" t="s">
        <v>137</v>
      </c>
      <c r="B3" s="110"/>
      <c r="C3" s="111"/>
      <c r="D3" s="111"/>
      <c r="E3" s="111"/>
      <c r="F3" s="111"/>
      <c r="G3" s="111"/>
      <c r="H3" s="111"/>
      <c r="I3" s="111"/>
      <c r="J3" s="111"/>
      <c r="K3" s="111"/>
      <c r="L3" s="111"/>
    </row>
    <row r="4" spans="1:12" ht="12.75">
      <c r="A4" s="113"/>
      <c r="B4" s="111"/>
      <c r="C4" s="111"/>
      <c r="D4" s="111"/>
      <c r="E4" s="111"/>
      <c r="F4" s="111"/>
      <c r="G4" s="111"/>
      <c r="H4" s="111"/>
      <c r="I4" s="111"/>
      <c r="J4" s="111"/>
      <c r="K4" s="111"/>
      <c r="L4" s="111"/>
    </row>
    <row r="5" spans="1:12" ht="12.75">
      <c r="A5" s="114"/>
      <c r="B5" s="111"/>
      <c r="C5" s="111"/>
      <c r="D5" s="111"/>
      <c r="E5" s="111"/>
      <c r="F5" s="111"/>
      <c r="G5" s="111"/>
      <c r="H5" s="111"/>
      <c r="I5" s="111"/>
      <c r="J5" s="111"/>
      <c r="K5" s="111"/>
      <c r="L5" s="111"/>
    </row>
    <row r="6" spans="1:12" ht="12.75">
      <c r="A6" s="114"/>
      <c r="B6" s="111"/>
      <c r="C6" s="111"/>
      <c r="D6" s="111"/>
      <c r="E6" s="111"/>
      <c r="F6" s="111"/>
      <c r="G6" s="111"/>
      <c r="H6" s="111"/>
      <c r="I6" s="111"/>
      <c r="J6" s="111"/>
      <c r="K6" s="111"/>
      <c r="L6" s="111"/>
    </row>
    <row r="7" spans="1:12" ht="12.75">
      <c r="A7" s="114"/>
      <c r="B7" s="111"/>
      <c r="C7" s="111"/>
      <c r="D7" s="111"/>
      <c r="E7" s="111"/>
      <c r="F7" s="111"/>
      <c r="G7" s="111"/>
      <c r="H7" s="111"/>
      <c r="I7" s="111"/>
      <c r="J7" s="111"/>
      <c r="K7" s="111"/>
      <c r="L7" s="111"/>
    </row>
    <row r="8" spans="1:2" ht="12.75">
      <c r="A8" s="115" t="s">
        <v>235</v>
      </c>
      <c r="B8" s="1" t="s">
        <v>236</v>
      </c>
    </row>
    <row r="9" ht="12.75"/>
    <row r="10" ht="12.75"/>
    <row r="11" ht="12.75"/>
    <row r="12" ht="12.75"/>
    <row r="13" ht="12.75"/>
    <row r="14" ht="12.75"/>
    <row r="15" spans="1:2" ht="12.75">
      <c r="A15" s="115" t="s">
        <v>237</v>
      </c>
      <c r="B15" s="1" t="s">
        <v>238</v>
      </c>
    </row>
    <row r="16" ht="12.75"/>
    <row r="17" ht="12.75"/>
    <row r="18" ht="12.75"/>
    <row r="19" ht="12.75"/>
    <row r="20" ht="12.75"/>
    <row r="21" spans="1:2" ht="12.75">
      <c r="A21" s="115" t="s">
        <v>239</v>
      </c>
      <c r="B21" s="1" t="s">
        <v>240</v>
      </c>
    </row>
    <row r="22" ht="12.75"/>
    <row r="23" ht="12.75"/>
    <row r="24" ht="12.75"/>
    <row r="25" ht="12.75"/>
    <row r="26" spans="1:2" ht="12.75">
      <c r="A26" s="115" t="s">
        <v>241</v>
      </c>
      <c r="B26" s="1" t="s">
        <v>242</v>
      </c>
    </row>
    <row r="27" ht="12.75"/>
    <row r="28" ht="12.75"/>
    <row r="29" ht="12.75"/>
    <row r="30" spans="1:2" ht="12.75">
      <c r="A30" s="115" t="s">
        <v>32</v>
      </c>
      <c r="B30" s="1" t="s">
        <v>31</v>
      </c>
    </row>
    <row r="31" spans="1:2" ht="12.75">
      <c r="A31" s="115"/>
      <c r="B31" s="42" t="s">
        <v>243</v>
      </c>
    </row>
    <row r="32" spans="8:11" ht="12.75">
      <c r="H32" s="133" t="s">
        <v>244</v>
      </c>
      <c r="I32" s="133"/>
      <c r="J32" s="133" t="s">
        <v>245</v>
      </c>
      <c r="K32" s="133"/>
    </row>
    <row r="33" spans="8:11" ht="12.75">
      <c r="H33" s="115" t="s">
        <v>4</v>
      </c>
      <c r="I33" s="115" t="s">
        <v>5</v>
      </c>
      <c r="J33" s="115" t="s">
        <v>4</v>
      </c>
      <c r="K33" s="115" t="s">
        <v>5</v>
      </c>
    </row>
    <row r="34" spans="8:11" ht="12.75">
      <c r="H34" s="115" t="s">
        <v>246</v>
      </c>
      <c r="I34" s="115" t="s">
        <v>246</v>
      </c>
      <c r="J34" s="115" t="s">
        <v>246</v>
      </c>
      <c r="K34" s="115" t="s">
        <v>246</v>
      </c>
    </row>
    <row r="36" spans="2:11" ht="12.75">
      <c r="B36" s="42" t="s">
        <v>247</v>
      </c>
      <c r="H36" s="117">
        <v>1990</v>
      </c>
      <c r="I36" s="117">
        <v>2852</v>
      </c>
      <c r="J36" s="117">
        <v>9088</v>
      </c>
      <c r="K36" s="117">
        <v>9185</v>
      </c>
    </row>
    <row r="37" spans="2:11" ht="12.75">
      <c r="B37" s="42" t="s">
        <v>248</v>
      </c>
      <c r="H37" s="118">
        <v>240</v>
      </c>
      <c r="I37" s="118">
        <v>-305</v>
      </c>
      <c r="J37" s="118">
        <v>272</v>
      </c>
      <c r="K37" s="118">
        <v>-375</v>
      </c>
    </row>
    <row r="38" spans="8:11" ht="12.75">
      <c r="H38" s="119">
        <f>SUM(H35:H37)</f>
        <v>2230</v>
      </c>
      <c r="I38" s="119">
        <f>SUM(I35:I37)</f>
        <v>2547</v>
      </c>
      <c r="J38" s="119">
        <f>SUM(J35:J37)</f>
        <v>9360</v>
      </c>
      <c r="K38" s="119">
        <f>SUM(K35:K37)</f>
        <v>8810</v>
      </c>
    </row>
    <row r="39" ht="12.75"/>
    <row r="40" ht="12.75"/>
    <row r="41" ht="12.75"/>
    <row r="42" ht="12.75"/>
    <row r="43" ht="12.75"/>
    <row r="44" ht="12.75"/>
    <row r="45" ht="12.75"/>
    <row r="46" spans="1:2" ht="12.75">
      <c r="A46" s="115" t="s">
        <v>249</v>
      </c>
      <c r="B46" s="1" t="s">
        <v>250</v>
      </c>
    </row>
    <row r="47" ht="12.75"/>
    <row r="48" ht="12.75"/>
    <row r="49" ht="12.75"/>
    <row r="59" spans="1:3" ht="12.75">
      <c r="A59" s="115" t="s">
        <v>118</v>
      </c>
      <c r="B59" s="1" t="s">
        <v>251</v>
      </c>
      <c r="C59" s="1"/>
    </row>
    <row r="60" ht="12.75">
      <c r="B60" s="42" t="s">
        <v>252</v>
      </c>
    </row>
    <row r="62" spans="3:11" ht="12.75">
      <c r="C62" s="111"/>
      <c r="D62" s="111"/>
      <c r="E62" s="111"/>
      <c r="F62" s="111"/>
      <c r="G62" s="111"/>
      <c r="H62" s="111"/>
      <c r="I62" s="111"/>
      <c r="J62" s="115" t="s">
        <v>217</v>
      </c>
      <c r="K62" s="115" t="s">
        <v>217</v>
      </c>
    </row>
    <row r="63" spans="3:11" ht="12.75">
      <c r="C63" s="111"/>
      <c r="D63" s="111"/>
      <c r="E63" s="111"/>
      <c r="F63" s="111"/>
      <c r="G63" s="111"/>
      <c r="H63" s="111"/>
      <c r="I63" s="111"/>
      <c r="J63" s="115" t="s">
        <v>4</v>
      </c>
      <c r="K63" s="115" t="s">
        <v>253</v>
      </c>
    </row>
    <row r="64" spans="3:11" ht="12.75">
      <c r="C64" s="111"/>
      <c r="D64" s="111"/>
      <c r="E64" s="111"/>
      <c r="F64" s="111"/>
      <c r="G64" s="111"/>
      <c r="H64" s="111"/>
      <c r="I64" s="111"/>
      <c r="J64" s="115" t="s">
        <v>6</v>
      </c>
      <c r="K64" s="115" t="s">
        <v>6</v>
      </c>
    </row>
    <row r="65" spans="3:11" ht="12.75">
      <c r="C65" s="111"/>
      <c r="D65" s="111"/>
      <c r="E65" s="111"/>
      <c r="F65" s="111"/>
      <c r="G65" s="111"/>
      <c r="H65" s="111"/>
      <c r="I65" s="111"/>
      <c r="J65" s="111"/>
      <c r="K65" s="111"/>
    </row>
    <row r="66" spans="3:11" ht="12.75">
      <c r="C66" s="120" t="s">
        <v>254</v>
      </c>
      <c r="D66" s="120"/>
      <c r="E66" s="120"/>
      <c r="F66" s="120"/>
      <c r="G66" s="120"/>
      <c r="H66" s="120"/>
      <c r="I66" s="120"/>
      <c r="J66" s="121">
        <v>126</v>
      </c>
      <c r="K66" s="93">
        <v>149</v>
      </c>
    </row>
    <row r="68" spans="3:11" ht="12.75">
      <c r="C68" s="120" t="s">
        <v>255</v>
      </c>
      <c r="D68" s="120"/>
      <c r="E68" s="120"/>
      <c r="F68" s="120"/>
      <c r="G68" s="120"/>
      <c r="H68" s="120"/>
      <c r="I68" s="122"/>
      <c r="J68" s="118">
        <v>0</v>
      </c>
      <c r="K68" s="123">
        <v>-457</v>
      </c>
    </row>
    <row r="69" spans="2:11" ht="12.75">
      <c r="B69" s="111"/>
      <c r="C69" s="111"/>
      <c r="D69" s="111"/>
      <c r="E69" s="111"/>
      <c r="F69" s="111"/>
      <c r="G69" s="111"/>
      <c r="H69" s="111"/>
      <c r="I69" s="111"/>
      <c r="J69" s="121"/>
      <c r="K69" s="121"/>
    </row>
    <row r="70" spans="2:11" ht="12.75">
      <c r="B70" s="111"/>
      <c r="C70" s="120"/>
      <c r="D70" s="111"/>
      <c r="E70" s="111"/>
      <c r="F70" s="111"/>
      <c r="G70" s="111"/>
      <c r="H70" s="111"/>
      <c r="I70" s="111"/>
      <c r="J70" s="93"/>
      <c r="K70" s="121"/>
    </row>
    <row r="71" spans="3:11" ht="12.75">
      <c r="C71" s="52"/>
      <c r="D71" s="52"/>
      <c r="E71" s="52"/>
      <c r="F71" s="52"/>
      <c r="G71" s="52"/>
      <c r="H71" s="52"/>
      <c r="I71" s="52"/>
      <c r="J71" s="91"/>
      <c r="K71" s="117"/>
    </row>
    <row r="72" spans="3:11" ht="13.5" thickBot="1">
      <c r="C72" s="52" t="s">
        <v>256</v>
      </c>
      <c r="D72" s="52"/>
      <c r="E72" s="52"/>
      <c r="F72" s="52"/>
      <c r="G72" s="52"/>
      <c r="H72" s="52"/>
      <c r="I72" s="52"/>
      <c r="J72" s="95">
        <v>3656</v>
      </c>
      <c r="K72" s="95">
        <v>3529</v>
      </c>
    </row>
    <row r="73" spans="1:11" ht="12.75">
      <c r="A73" s="115"/>
      <c r="B73" s="1"/>
      <c r="C73" s="52"/>
      <c r="D73" s="52"/>
      <c r="E73" s="52"/>
      <c r="F73" s="52"/>
      <c r="G73" s="52"/>
      <c r="H73" s="52"/>
      <c r="I73" s="52"/>
      <c r="J73" s="91"/>
      <c r="K73" s="117"/>
    </row>
    <row r="74" spans="1:11" ht="13.5" thickBot="1">
      <c r="A74" s="115"/>
      <c r="B74" s="1"/>
      <c r="C74" s="111" t="s">
        <v>257</v>
      </c>
      <c r="J74" s="95">
        <v>3656</v>
      </c>
      <c r="K74" s="124">
        <v>3529</v>
      </c>
    </row>
    <row r="75" spans="2:11" ht="12.75">
      <c r="B75" s="111"/>
      <c r="C75" s="111"/>
      <c r="D75" s="111"/>
      <c r="E75" s="111"/>
      <c r="F75" s="111"/>
      <c r="G75" s="111"/>
      <c r="H75" s="111"/>
      <c r="I75" s="111"/>
      <c r="J75" s="121"/>
      <c r="K75" s="121"/>
    </row>
    <row r="76" spans="1:2" ht="12.75">
      <c r="A76" s="115" t="s">
        <v>258</v>
      </c>
      <c r="B76" s="1" t="s">
        <v>259</v>
      </c>
    </row>
    <row r="77" spans="1:2" ht="12.75">
      <c r="A77" s="115"/>
      <c r="B77" s="42" t="s">
        <v>260</v>
      </c>
    </row>
    <row r="79" spans="1:2" ht="12.75">
      <c r="A79" s="115" t="s">
        <v>129</v>
      </c>
      <c r="B79" s="1" t="s">
        <v>128</v>
      </c>
    </row>
    <row r="80" spans="10:11" ht="12.75">
      <c r="J80" s="115" t="s">
        <v>217</v>
      </c>
      <c r="K80" s="115" t="s">
        <v>217</v>
      </c>
    </row>
    <row r="81" spans="10:11" ht="12.75">
      <c r="J81" s="115" t="s">
        <v>261</v>
      </c>
      <c r="K81" s="115" t="s">
        <v>253</v>
      </c>
    </row>
    <row r="82" spans="1:11" ht="12.75">
      <c r="A82" s="116" t="s">
        <v>262</v>
      </c>
      <c r="B82" s="125" t="s">
        <v>263</v>
      </c>
      <c r="J82" s="115" t="s">
        <v>6</v>
      </c>
      <c r="K82" s="115" t="s">
        <v>6</v>
      </c>
    </row>
    <row r="83" ht="12.75">
      <c r="B83" s="42" t="s">
        <v>264</v>
      </c>
    </row>
    <row r="84" spans="3:11" ht="12.75">
      <c r="C84" s="42" t="s">
        <v>265</v>
      </c>
      <c r="J84" s="117">
        <v>268</v>
      </c>
      <c r="K84" s="117">
        <v>243</v>
      </c>
    </row>
    <row r="85" spans="3:11" ht="12.75">
      <c r="C85" s="42" t="s">
        <v>266</v>
      </c>
      <c r="J85" s="118">
        <v>5000</v>
      </c>
      <c r="K85" s="118">
        <v>5000</v>
      </c>
    </row>
    <row r="86" spans="10:11" ht="12.75">
      <c r="J86" s="121">
        <f>SUM(J84:J85)</f>
        <v>5268</v>
      </c>
      <c r="K86" s="121">
        <f>SUM(K84:K85)</f>
        <v>5243</v>
      </c>
    </row>
    <row r="87" spans="2:11" ht="12.75">
      <c r="B87" s="42" t="s">
        <v>267</v>
      </c>
      <c r="J87" s="117"/>
      <c r="K87" s="117"/>
    </row>
    <row r="88" spans="3:11" ht="12.75">
      <c r="C88" s="42" t="s">
        <v>268</v>
      </c>
      <c r="J88" s="117">
        <v>60000</v>
      </c>
      <c r="K88" s="117">
        <v>60000</v>
      </c>
    </row>
    <row r="89" spans="10:11" ht="13.5" thickBot="1">
      <c r="J89" s="126">
        <f>SUM(J86:J88)</f>
        <v>65268</v>
      </c>
      <c r="K89" s="126">
        <f>SUM(K86:K88)</f>
        <v>65243</v>
      </c>
    </row>
    <row r="90" spans="10:11" ht="12.75">
      <c r="J90" s="121"/>
      <c r="K90" s="121"/>
    </row>
    <row r="91" spans="1:11" ht="12.75">
      <c r="A91" s="116" t="s">
        <v>269</v>
      </c>
      <c r="B91" s="125" t="s">
        <v>270</v>
      </c>
      <c r="J91" s="117"/>
      <c r="K91" s="117"/>
    </row>
    <row r="92" spans="2:11" ht="12.75">
      <c r="B92" s="42" t="s">
        <v>264</v>
      </c>
      <c r="J92" s="117"/>
      <c r="K92" s="117"/>
    </row>
    <row r="93" spans="3:11" ht="12.75">
      <c r="C93" s="42" t="s">
        <v>265</v>
      </c>
      <c r="J93" s="117">
        <v>379</v>
      </c>
      <c r="K93" s="117">
        <v>551</v>
      </c>
    </row>
    <row r="94" spans="3:11" ht="12.75">
      <c r="C94" s="42" t="s">
        <v>266</v>
      </c>
      <c r="J94" s="117">
        <v>45000</v>
      </c>
      <c r="K94" s="117">
        <v>50000</v>
      </c>
    </row>
    <row r="95" spans="10:11" ht="12.75">
      <c r="J95" s="119">
        <f>SUM(J93:J94)</f>
        <v>45379</v>
      </c>
      <c r="K95" s="119">
        <f>SUM(K93:K94)</f>
        <v>50551</v>
      </c>
    </row>
    <row r="96" spans="2:11" ht="13.5" thickBot="1">
      <c r="B96" s="42" t="s">
        <v>271</v>
      </c>
      <c r="J96" s="126">
        <f>J89+J95</f>
        <v>110647</v>
      </c>
      <c r="K96" s="126">
        <f>K89+K95</f>
        <v>115794</v>
      </c>
    </row>
    <row r="98" spans="1:2" ht="12.75">
      <c r="A98" s="116" t="s">
        <v>272</v>
      </c>
      <c r="B98" s="125" t="s">
        <v>273</v>
      </c>
    </row>
    <row r="99" ht="12.75"/>
    <row r="100" ht="12.75"/>
    <row r="101" spans="1:3" ht="12.75">
      <c r="A101" s="115" t="s">
        <v>274</v>
      </c>
      <c r="B101" s="1" t="s">
        <v>275</v>
      </c>
      <c r="C101" s="1"/>
    </row>
    <row r="102" ht="12.75"/>
    <row r="103" ht="12.75"/>
    <row r="104" spans="1:2" ht="12.75">
      <c r="A104" s="115" t="s">
        <v>276</v>
      </c>
      <c r="B104" s="1" t="s">
        <v>277</v>
      </c>
    </row>
    <row r="105" ht="12.75"/>
    <row r="106" ht="12.75"/>
    <row r="107" spans="1:3" ht="12.75">
      <c r="A107" s="115" t="s">
        <v>278</v>
      </c>
      <c r="B107" s="1" t="s">
        <v>279</v>
      </c>
      <c r="C107" s="1"/>
    </row>
    <row r="108" ht="12.75"/>
    <row r="109" ht="12.75"/>
    <row r="110" ht="12.75"/>
    <row r="111" ht="12.75"/>
    <row r="112" ht="12.75"/>
    <row r="113" ht="12.75"/>
    <row r="114" ht="12.75"/>
    <row r="115" ht="12.75"/>
    <row r="116" ht="12.75"/>
    <row r="117" spans="1:2" ht="12.75">
      <c r="A117" s="115" t="s">
        <v>42</v>
      </c>
      <c r="B117" s="1" t="s">
        <v>280</v>
      </c>
    </row>
    <row r="119" ht="12.75"/>
    <row r="120" ht="12.75"/>
    <row r="121" ht="12.75"/>
    <row r="122" ht="12.75"/>
    <row r="123" spans="8:11" ht="12.75">
      <c r="H123" s="133" t="s">
        <v>189</v>
      </c>
      <c r="I123" s="133"/>
      <c r="J123" s="133" t="s">
        <v>48</v>
      </c>
      <c r="K123" s="133"/>
    </row>
    <row r="124" spans="8:11" ht="12.75">
      <c r="H124" s="115" t="s">
        <v>4</v>
      </c>
      <c r="I124" s="115" t="s">
        <v>5</v>
      </c>
      <c r="J124" s="115" t="s">
        <v>4</v>
      </c>
      <c r="K124" s="115" t="s">
        <v>5</v>
      </c>
    </row>
    <row r="125" spans="8:11" ht="12.75">
      <c r="H125" s="1"/>
      <c r="I125" s="128" t="s">
        <v>302</v>
      </c>
      <c r="J125" s="128"/>
      <c r="K125" s="128" t="s">
        <v>302</v>
      </c>
    </row>
    <row r="127" ht="12.75">
      <c r="C127" s="42" t="s">
        <v>281</v>
      </c>
    </row>
    <row r="128" spans="3:11" ht="12.75">
      <c r="C128" s="42" t="s">
        <v>282</v>
      </c>
      <c r="H128" s="118">
        <v>1202</v>
      </c>
      <c r="I128" s="118">
        <v>3103</v>
      </c>
      <c r="J128" s="118">
        <v>11832</v>
      </c>
      <c r="K128" s="118">
        <v>12491</v>
      </c>
    </row>
    <row r="129" spans="8:11" ht="12.75">
      <c r="H129" s="117"/>
      <c r="I129" s="117"/>
      <c r="J129" s="117"/>
      <c r="K129" s="117"/>
    </row>
    <row r="130" spans="3:11" ht="12.75">
      <c r="C130" s="42" t="s">
        <v>283</v>
      </c>
      <c r="H130" s="117"/>
      <c r="I130" s="117"/>
      <c r="J130" s="117"/>
      <c r="K130" s="117"/>
    </row>
    <row r="131" spans="3:11" ht="12.75">
      <c r="C131" s="42" t="s">
        <v>284</v>
      </c>
      <c r="H131" s="118">
        <v>100000</v>
      </c>
      <c r="I131" s="118">
        <v>100000</v>
      </c>
      <c r="J131" s="118">
        <v>100000</v>
      </c>
      <c r="K131" s="118">
        <v>100000</v>
      </c>
    </row>
    <row r="133" spans="3:11" ht="12.75">
      <c r="C133" s="42" t="s">
        <v>285</v>
      </c>
      <c r="H133" s="127">
        <f>H128/H131*100</f>
        <v>1.202</v>
      </c>
      <c r="I133" s="127">
        <f>I128/I131*100</f>
        <v>3.1029999999999998</v>
      </c>
      <c r="J133" s="127">
        <f>J128/J131*100</f>
        <v>11.831999999999999</v>
      </c>
      <c r="K133" s="127">
        <f>K128/K131*100</f>
        <v>12.491</v>
      </c>
    </row>
    <row r="135" spans="1:2" ht="12.75">
      <c r="A135" s="42" t="s">
        <v>286</v>
      </c>
      <c r="B135" s="1" t="s">
        <v>287</v>
      </c>
    </row>
    <row r="136" ht="12.75"/>
    <row r="137" ht="12.75"/>
    <row r="138" ht="12.75"/>
    <row r="139" ht="12.75"/>
    <row r="143" ht="12.75">
      <c r="A143" s="42" t="s">
        <v>288</v>
      </c>
    </row>
    <row r="147" ht="12.75">
      <c r="A147" s="42" t="s">
        <v>289</v>
      </c>
    </row>
    <row r="148" ht="12.75">
      <c r="A148" s="42" t="s">
        <v>290</v>
      </c>
    </row>
    <row r="151" ht="12.75">
      <c r="A151" s="42" t="s">
        <v>291</v>
      </c>
    </row>
    <row r="152" ht="12.75">
      <c r="A152" s="42" t="s">
        <v>292</v>
      </c>
    </row>
  </sheetData>
  <mergeCells count="4">
    <mergeCell ref="H32:I32"/>
    <mergeCell ref="J32:K32"/>
    <mergeCell ref="H123:I123"/>
    <mergeCell ref="J123:K123"/>
  </mergeCells>
  <printOptions/>
  <pageMargins left="0.53" right="0.75" top="1.13" bottom="1.3" header="0.5" footer="0.5"/>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dc:creator>
  <cp:keywords/>
  <dc:description/>
  <cp:lastModifiedBy>kychoo</cp:lastModifiedBy>
  <cp:lastPrinted>2010-03-01T08:07:26Z</cp:lastPrinted>
  <dcterms:created xsi:type="dcterms:W3CDTF">2010-02-24T12:05:23Z</dcterms:created>
  <dcterms:modified xsi:type="dcterms:W3CDTF">2010-03-01T08:08:09Z</dcterms:modified>
  <cp:category/>
  <cp:version/>
  <cp:contentType/>
  <cp:contentStatus/>
</cp:coreProperties>
</file>